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谭师铭\研究生\2021学年研究生评奖评优\"/>
    </mc:Choice>
  </mc:AlternateContent>
  <bookViews>
    <workbookView xWindow="0" yWindow="0" windowWidth="18525" windowHeight="7125" activeTab="2"/>
  </bookViews>
  <sheets>
    <sheet name="1" sheetId="1" r:id="rId1"/>
    <sheet name="2" sheetId="2" r:id="rId2"/>
    <sheet name="3" sheetId="3" r:id="rId3"/>
  </sheets>
  <definedNames>
    <definedName name="_xlnm._FilterDatabase" localSheetId="0" hidden="1">'1'!$A$3:$P$22</definedName>
    <definedName name="_xlnm._FilterDatabase" localSheetId="1" hidden="1">'2'!$A$3:$P$12</definedName>
  </definedNames>
  <calcPr calcId="162913"/>
</workbook>
</file>

<file path=xl/calcChain.xml><?xml version="1.0" encoding="utf-8"?>
<calcChain xmlns="http://schemas.openxmlformats.org/spreadsheetml/2006/main">
  <c r="N5" i="3" l="1"/>
  <c r="H5" i="3"/>
  <c r="E5" i="3"/>
  <c r="N4" i="3"/>
  <c r="H4" i="3"/>
  <c r="E4" i="3"/>
  <c r="N5" i="2"/>
  <c r="K5" i="2"/>
  <c r="H5" i="2"/>
  <c r="E5" i="2"/>
  <c r="O5" i="2" s="1"/>
  <c r="N6" i="2"/>
  <c r="K6" i="2"/>
  <c r="H6" i="2"/>
  <c r="E6" i="2"/>
  <c r="O6" i="2" s="1"/>
  <c r="N7" i="2"/>
  <c r="K7" i="2"/>
  <c r="H7" i="2"/>
  <c r="E7" i="2"/>
  <c r="O7" i="2" s="1"/>
  <c r="N4" i="2"/>
  <c r="K4" i="2"/>
  <c r="H4" i="2"/>
  <c r="E4" i="2"/>
  <c r="O4" i="2" s="1"/>
  <c r="O5" i="3" l="1"/>
  <c r="P5" i="3"/>
  <c r="O4" i="3"/>
  <c r="P4" i="3" s="1"/>
  <c r="P5" i="2"/>
  <c r="P6" i="2"/>
  <c r="P7" i="2"/>
  <c r="P4" i="2"/>
  <c r="H21" i="1"/>
  <c r="H4" i="1"/>
  <c r="H11" i="1"/>
  <c r="H12" i="1"/>
  <c r="H8" i="1"/>
  <c r="H22" i="1"/>
  <c r="H20" i="1"/>
  <c r="H19" i="1"/>
  <c r="H15" i="1"/>
  <c r="H18" i="1"/>
  <c r="H7" i="1"/>
  <c r="H13" i="1"/>
  <c r="H16" i="1"/>
  <c r="H17" i="1"/>
  <c r="H14" i="1"/>
  <c r="H10" i="1"/>
  <c r="H5" i="1"/>
  <c r="H9" i="1"/>
  <c r="N7" i="1" l="1"/>
  <c r="N13" i="1"/>
  <c r="N16" i="1"/>
  <c r="N17" i="1"/>
  <c r="N14" i="1"/>
  <c r="N10" i="1"/>
  <c r="N5" i="1"/>
  <c r="N9" i="1"/>
  <c r="N21" i="1"/>
  <c r="N4" i="1"/>
  <c r="N11" i="1"/>
  <c r="N12" i="1"/>
  <c r="N8" i="1"/>
  <c r="N22" i="1"/>
  <c r="N20" i="1"/>
  <c r="N19" i="1"/>
  <c r="N15" i="1"/>
  <c r="N18" i="1"/>
  <c r="N6" i="1"/>
  <c r="K7" i="1"/>
  <c r="K13" i="1"/>
  <c r="K16" i="1"/>
  <c r="K17" i="1"/>
  <c r="K14" i="1"/>
  <c r="K10" i="1"/>
  <c r="K5" i="1"/>
  <c r="K9" i="1"/>
  <c r="K21" i="1"/>
  <c r="K4" i="1"/>
  <c r="K11" i="1"/>
  <c r="K12" i="1"/>
  <c r="K8" i="1"/>
  <c r="K22" i="1"/>
  <c r="K20" i="1"/>
  <c r="K19" i="1"/>
  <c r="K15" i="1"/>
  <c r="K18" i="1"/>
  <c r="K6" i="1"/>
  <c r="H6" i="1"/>
  <c r="E7" i="1"/>
  <c r="O7" i="1" s="1"/>
  <c r="E13" i="1"/>
  <c r="E16" i="1"/>
  <c r="O16" i="1" s="1"/>
  <c r="E17" i="1"/>
  <c r="E14" i="1"/>
  <c r="O14" i="1" s="1"/>
  <c r="E10" i="1"/>
  <c r="E5" i="1"/>
  <c r="O5" i="1" s="1"/>
  <c r="E9" i="1"/>
  <c r="E21" i="1"/>
  <c r="O21" i="1" s="1"/>
  <c r="E4" i="1"/>
  <c r="E11" i="1"/>
  <c r="O11" i="1" s="1"/>
  <c r="E12" i="1"/>
  <c r="E8" i="1"/>
  <c r="O8" i="1" s="1"/>
  <c r="E22" i="1"/>
  <c r="E20" i="1"/>
  <c r="E19" i="1"/>
  <c r="E15" i="1"/>
  <c r="E18" i="1"/>
  <c r="E6" i="1"/>
  <c r="O18" i="1" l="1"/>
  <c r="O19" i="1"/>
  <c r="O22" i="1"/>
  <c r="O6" i="1"/>
  <c r="O15" i="1"/>
  <c r="O20" i="1"/>
  <c r="O12" i="1"/>
  <c r="O4" i="1"/>
  <c r="O9" i="1"/>
  <c r="O10" i="1"/>
  <c r="O17" i="1"/>
  <c r="O13" i="1"/>
  <c r="P19" i="1" l="1"/>
  <c r="P9" i="1"/>
  <c r="P8" i="1"/>
  <c r="P14" i="1"/>
  <c r="P6" i="1"/>
  <c r="P20" i="1"/>
  <c r="P17" i="1"/>
  <c r="P12" i="1"/>
  <c r="P7" i="1"/>
  <c r="P21" i="1"/>
  <c r="P18" i="1"/>
  <c r="P13" i="1"/>
  <c r="P10" i="1"/>
  <c r="P4" i="1"/>
  <c r="P15" i="1"/>
  <c r="P16" i="1"/>
  <c r="P5" i="1"/>
  <c r="P11" i="1"/>
  <c r="P22" i="1"/>
</calcChain>
</file>

<file path=xl/sharedStrings.xml><?xml version="1.0" encoding="utf-8"?>
<sst xmlns="http://schemas.openxmlformats.org/spreadsheetml/2006/main" count="182" uniqueCount="94">
  <si>
    <r>
      <rPr>
        <b/>
        <sz val="16"/>
        <color theme="1"/>
        <rFont val="宋体"/>
        <family val="3"/>
        <charset val="134"/>
        <scheme val="minor"/>
      </rPr>
      <t>湖南科技大学体育学院2021年学业奖学金名单公示表</t>
    </r>
    <r>
      <rPr>
        <b/>
        <sz val="16"/>
        <color rgb="FFFF0000"/>
        <rFont val="宋体"/>
        <family val="3"/>
        <charset val="134"/>
        <scheme val="minor"/>
      </rPr>
      <t>(2020级专硕）</t>
    </r>
  </si>
  <si>
    <t>序号</t>
  </si>
  <si>
    <t>姓名</t>
  </si>
  <si>
    <t>学号</t>
  </si>
  <si>
    <t>学业成绩</t>
  </si>
  <si>
    <t>科研成果</t>
  </si>
  <si>
    <t>运动竞赛</t>
  </si>
  <si>
    <t>综合实践</t>
  </si>
  <si>
    <t>项目名称</t>
  </si>
  <si>
    <t>姜宇航</t>
  </si>
  <si>
    <t>李志鹏</t>
  </si>
  <si>
    <t>谭维扬</t>
  </si>
  <si>
    <t>20021701005</t>
  </si>
  <si>
    <t xml:space="preserve"> </t>
  </si>
  <si>
    <t>罗月名</t>
  </si>
  <si>
    <t>罗晓瀚</t>
  </si>
  <si>
    <t>20021701018</t>
  </si>
  <si>
    <t>吴自强</t>
  </si>
  <si>
    <t>朱颜开</t>
  </si>
  <si>
    <t>彭丽苹</t>
  </si>
  <si>
    <t>20021701023</t>
  </si>
  <si>
    <t>范志鑫</t>
  </si>
  <si>
    <t>龚佳雨</t>
  </si>
  <si>
    <t>20021701016</t>
  </si>
  <si>
    <t>张书林</t>
  </si>
  <si>
    <t>陈志斌</t>
  </si>
  <si>
    <t>20021701010</t>
  </si>
  <si>
    <t>潘婷婷</t>
  </si>
  <si>
    <t>彭柳晴</t>
  </si>
  <si>
    <t>孙梓航</t>
  </si>
  <si>
    <t>李为民</t>
  </si>
  <si>
    <t>柳泽</t>
  </si>
  <si>
    <t>邓星</t>
  </si>
  <si>
    <t>刘尹</t>
  </si>
  <si>
    <t>朱武林</t>
  </si>
  <si>
    <t>童美丹</t>
  </si>
  <si>
    <t>李敏芝</t>
  </si>
  <si>
    <t>胡勇</t>
  </si>
  <si>
    <t>刘一材</t>
  </si>
  <si>
    <t>孙健</t>
  </si>
  <si>
    <t>综合评分</t>
  </si>
  <si>
    <t>年级专业申报学生排名</t>
  </si>
  <si>
    <t>项目得分</t>
  </si>
  <si>
    <t>归一得分</t>
  </si>
  <si>
    <r>
      <t>1.于2020年9月1日至2021年8月31日担任专硕班班长一职。</t>
    </r>
    <r>
      <rPr>
        <sz val="10"/>
        <color rgb="FFFF0000"/>
        <rFont val="宋体"/>
        <family val="3"/>
        <charset val="134"/>
      </rPr>
      <t>（6）</t>
    </r>
    <phoneticPr fontId="12" type="noConversion"/>
  </si>
  <si>
    <r>
      <t>1.于2020年12月在学校举办的乒乓球比赛中获得冠军，团体</t>
    </r>
    <r>
      <rPr>
        <sz val="10"/>
        <color rgb="FFFF0000"/>
        <rFont val="宋体"/>
        <family val="3"/>
        <charset val="134"/>
        <scheme val="minor"/>
      </rPr>
      <t>（35）</t>
    </r>
    <phoneticPr fontId="12" type="noConversion"/>
  </si>
  <si>
    <r>
      <t>1.2020年10月至2021年8月担任体育学院雏鹰计划篮球教练</t>
    </r>
    <r>
      <rPr>
        <sz val="10"/>
        <color rgb="FFFF0000"/>
        <rFont val="宋体"/>
        <family val="3"/>
        <charset val="134"/>
        <scheme val="minor"/>
      </rPr>
      <t>（3）</t>
    </r>
    <phoneticPr fontId="12" type="noConversion"/>
  </si>
  <si>
    <r>
      <t>1.于2020年12月在学校举办的新生杯足球比赛中获得冠军，团体</t>
    </r>
    <r>
      <rPr>
        <sz val="10"/>
        <color rgb="FFFF0000"/>
        <rFont val="宋体"/>
        <family val="3"/>
        <charset val="134"/>
        <scheme val="minor"/>
      </rPr>
      <t>（35）</t>
    </r>
    <r>
      <rPr>
        <sz val="10"/>
        <color theme="1"/>
        <rFont val="宋体"/>
        <family val="3"/>
        <charset val="134"/>
        <scheme val="minor"/>
      </rPr>
      <t xml:space="preserve">
2.于2021年6月在学校举办的足球超级联赛中获得冠军，团体</t>
    </r>
    <r>
      <rPr>
        <sz val="10"/>
        <color rgb="FFFF0000"/>
        <rFont val="宋体"/>
        <family val="3"/>
        <charset val="134"/>
        <scheme val="minor"/>
      </rPr>
      <t>（35）</t>
    </r>
    <phoneticPr fontId="12" type="noConversion"/>
  </si>
  <si>
    <r>
      <t>1.于2020年12月在第2届湖南科技大学乒乓球混合团体比赛中取得冠军，团队</t>
    </r>
    <r>
      <rPr>
        <sz val="10"/>
        <color rgb="FFFF0000"/>
        <rFont val="宋体"/>
        <family val="3"/>
        <charset val="134"/>
        <scheme val="minor"/>
      </rPr>
      <t>（35）</t>
    </r>
    <phoneticPr fontId="12" type="noConversion"/>
  </si>
  <si>
    <r>
      <t>1.于2021年6月获得湖南科技大学百优宿舍称号</t>
    </r>
    <r>
      <rPr>
        <sz val="10"/>
        <color rgb="FFFF0000"/>
        <rFont val="宋体"/>
        <family val="3"/>
        <charset val="134"/>
        <scheme val="minor"/>
      </rPr>
      <t>（5）</t>
    </r>
    <phoneticPr fontId="12" type="noConversion"/>
  </si>
  <si>
    <r>
      <t>1.于2020年12年16日在湖南省大学生网球比赛中取得男子双打第5名，个人</t>
    </r>
    <r>
      <rPr>
        <sz val="10"/>
        <color rgb="FFFF0000"/>
        <rFont val="宋体"/>
        <family val="3"/>
        <charset val="134"/>
        <scheme val="minor"/>
      </rPr>
      <t>（5）</t>
    </r>
    <r>
      <rPr>
        <sz val="10"/>
        <color theme="1"/>
        <rFont val="宋体"/>
        <family val="3"/>
        <charset val="134"/>
        <scheme val="minor"/>
      </rPr>
      <t xml:space="preserve">
2.于2020年12年14日在湖南省大学生网球比赛中取得男子团体第5名，团体</t>
    </r>
    <r>
      <rPr>
        <sz val="10"/>
        <color rgb="FFFF0000"/>
        <rFont val="宋体"/>
        <family val="3"/>
        <charset val="134"/>
        <scheme val="minor"/>
      </rPr>
      <t>（0.5）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</si>
  <si>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</rPr>
      <t>(10)</t>
    </r>
    <r>
      <rPr>
        <sz val="10"/>
        <color theme="1"/>
        <rFont val="宋体"/>
        <family val="3"/>
        <charset val="134"/>
      </rPr>
      <t xml:space="preserve">
2.于2020年12月在湖南省普通高等学校体育科学论文报告会中发表的《体教融合背景下中学体育教育的现实困境与发展路径研究》，荣获三等奖，第一作者。</t>
    </r>
    <r>
      <rPr>
        <sz val="10"/>
        <color rgb="FFFF0000"/>
        <rFont val="宋体"/>
        <family val="3"/>
        <charset val="134"/>
      </rPr>
      <t xml:space="preserve">(5) </t>
    </r>
    <r>
      <rPr>
        <sz val="10"/>
        <color theme="1"/>
        <rFont val="宋体"/>
        <family val="3"/>
        <charset val="134"/>
      </rPr>
      <t xml:space="preserve">                                                                                                   
3.于2021年8月在《体育科技》发表《微信公众平台对高校公共体育课程教学的应用研究——以湖南科技大学为例》，第一作者。</t>
    </r>
    <r>
      <rPr>
        <sz val="10"/>
        <color rgb="FFFF0000"/>
        <rFont val="宋体"/>
        <family val="3"/>
        <charset val="134"/>
      </rPr>
      <t>（6.25）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</si>
  <si>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(9)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</si>
  <si>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(8)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</si>
  <si>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 xml:space="preserve">(8) </t>
    </r>
    <r>
      <rPr>
        <sz val="10"/>
        <color theme="1"/>
        <rFont val="宋体"/>
        <family val="3"/>
        <charset val="134"/>
        <scheme val="minor"/>
      </rPr>
      <t xml:space="preserve">                                                                                                        </t>
    </r>
    <phoneticPr fontId="12" type="noConversion"/>
  </si>
  <si>
    <r>
      <t>1.于2020年9月1日至2021年8月31日担任学校大学生体质健康测试总负责人一职。</t>
    </r>
    <r>
      <rPr>
        <sz val="10"/>
        <color rgb="FFFF0000"/>
        <rFont val="宋体"/>
        <family val="3"/>
        <charset val="134"/>
        <scheme val="minor"/>
      </rPr>
      <t>（3）</t>
    </r>
    <phoneticPr fontId="12" type="noConversion"/>
  </si>
  <si>
    <t xml:space="preserve">                                                                     </t>
    <phoneticPr fontId="12" type="noConversion"/>
  </si>
  <si>
    <r>
      <t>1 2021年6月22日，参加湖南省大学生体育舞蹈比赛中获得大学乙组华尔兹第二名，个人</t>
    </r>
    <r>
      <rPr>
        <sz val="10"/>
        <color rgb="FFFF0000"/>
        <rFont val="宋体"/>
        <family val="3"/>
        <charset val="134"/>
        <scheme val="minor"/>
      </rPr>
      <t>（20）</t>
    </r>
    <r>
      <rPr>
        <sz val="10"/>
        <color theme="1"/>
        <rFont val="宋体"/>
        <family val="3"/>
        <charset val="134"/>
        <scheme val="minor"/>
      </rPr>
      <t xml:space="preserve">
2 2021年6月22日，参加湖南省大学生体育舞蹈比赛中获得大学乙组探戈第三名，个人</t>
    </r>
    <r>
      <rPr>
        <sz val="10"/>
        <color rgb="FFFF0000"/>
        <rFont val="宋体"/>
        <family val="3"/>
        <charset val="134"/>
        <scheme val="minor"/>
      </rPr>
      <t>（10）</t>
    </r>
    <phoneticPr fontId="12" type="noConversion"/>
  </si>
  <si>
    <r>
      <t>1.于2021年6月20日在湖南省大学生健美操比赛中取得有氧踏板第3名，团体</t>
    </r>
    <r>
      <rPr>
        <sz val="10"/>
        <color rgb="FFFF0000"/>
        <rFont val="宋体"/>
        <family val="3"/>
        <charset val="134"/>
        <scheme val="minor"/>
      </rPr>
      <t>（6）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</si>
  <si>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(10)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</si>
  <si>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</rPr>
      <t>(3)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</si>
  <si>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</rPr>
      <t>(12)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</si>
  <si>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</rPr>
      <t>(9)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</si>
  <si>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</rPr>
      <t>(5)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</si>
  <si>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</rPr>
      <t>(7)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</si>
  <si>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</rPr>
      <t>(8)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</si>
  <si>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(11)</t>
    </r>
    <r>
      <rPr>
        <sz val="10"/>
        <color theme="1"/>
        <rFont val="宋体"/>
        <family val="3"/>
        <charset val="134"/>
        <scheme val="minor"/>
      </rPr>
      <t xml:space="preserve">
2.于2021年6月在《贵州体育科技》发表《蹦床啦啦操培训对幼儿体能影响的实验研究》，第一作者</t>
    </r>
    <r>
      <rPr>
        <sz val="10"/>
        <color rgb="FFFF0000"/>
        <rFont val="宋体"/>
        <family val="3"/>
        <charset val="134"/>
        <scheme val="minor"/>
      </rPr>
      <t>（6.25）</t>
    </r>
    <r>
      <rPr>
        <sz val="10"/>
        <color theme="1"/>
        <rFont val="宋体"/>
        <family val="3"/>
        <charset val="134"/>
        <scheme val="minor"/>
      </rPr>
      <t xml:space="preserve">
3.于2020年12月参加湖南省普通高等学校体育科学论文报告会发表《蹦床啦啦操培训对幼儿体能影响的实验研究》，获得二等奖，第一作者</t>
    </r>
    <r>
      <rPr>
        <sz val="10"/>
        <color rgb="FFFF0000"/>
        <rFont val="宋体"/>
        <family val="3"/>
        <charset val="134"/>
        <scheme val="minor"/>
      </rPr>
      <t>（8）</t>
    </r>
    <phoneticPr fontId="12" type="noConversion"/>
  </si>
  <si>
    <t>廖聪</t>
    <phoneticPr fontId="12" type="noConversion"/>
  </si>
  <si>
    <t>项目得分</t>
    <phoneticPr fontId="12" type="noConversion"/>
  </si>
  <si>
    <t>归一得分</t>
    <phoneticPr fontId="12" type="noConversion"/>
  </si>
  <si>
    <t>项目名称</t>
    <phoneticPr fontId="12" type="noConversion"/>
  </si>
  <si>
    <t>项目得分</t>
    <phoneticPr fontId="12" type="noConversion"/>
  </si>
  <si>
    <t>项目得分</t>
    <phoneticPr fontId="12" type="noConversion"/>
  </si>
  <si>
    <t>综合评分</t>
    <phoneticPr fontId="12" type="noConversion"/>
  </si>
  <si>
    <t>年级专业申报学生排名</t>
    <phoneticPr fontId="12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</si>
  <si>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(11)</t>
    </r>
    <r>
      <rPr>
        <sz val="10"/>
        <color theme="1"/>
        <rFont val="宋体"/>
        <family val="3"/>
        <charset val="134"/>
        <scheme val="minor"/>
      </rPr>
      <t xml:space="preserve">
2.于2021年6月在全国十四城市第二十七届优秀论文征集与评审活动中发表《新冠疫情背景下中学体育教师信息素养的反思与再提升》，获得二等奖，第一作者</t>
    </r>
    <r>
      <rPr>
        <sz val="10"/>
        <color rgb="FFFF0000"/>
        <rFont val="宋体"/>
        <family val="3"/>
        <charset val="134"/>
        <scheme val="minor"/>
      </rPr>
      <t>(8)</t>
    </r>
    <phoneticPr fontId="12" type="noConversion"/>
  </si>
  <si>
    <r>
      <t>1.于2020年9月1日至2021年8月31日担任学院研究生分会副主席一职。</t>
    </r>
    <r>
      <rPr>
        <sz val="10"/>
        <color rgb="FFFF0000"/>
        <rFont val="宋体"/>
        <family val="3"/>
        <charset val="134"/>
        <scheme val="minor"/>
      </rPr>
      <t>(8)</t>
    </r>
    <r>
      <rPr>
        <sz val="10"/>
        <color theme="1"/>
        <rFont val="宋体"/>
        <family val="3"/>
        <charset val="134"/>
        <scheme val="minor"/>
      </rPr>
      <t xml:space="preserve">
2.于2021年6月获得湖南科技大学百优宿舍称号</t>
    </r>
    <r>
      <rPr>
        <sz val="10"/>
        <color rgb="FFFF0000"/>
        <rFont val="宋体"/>
        <family val="3"/>
        <charset val="134"/>
        <scheme val="minor"/>
      </rPr>
      <t>(5)</t>
    </r>
    <r>
      <rPr>
        <sz val="10"/>
        <color theme="1"/>
        <rFont val="宋体"/>
        <family val="3"/>
        <charset val="134"/>
        <scheme val="minor"/>
      </rPr>
      <t xml:space="preserve">
3.于2020年12月在学校举办的新生杯足球比赛中获得军，团体</t>
    </r>
    <r>
      <rPr>
        <sz val="10"/>
        <color rgb="FFFF0000"/>
        <rFont val="宋体"/>
        <family val="3"/>
        <charset val="134"/>
        <scheme val="minor"/>
      </rPr>
      <t>(35)</t>
    </r>
    <r>
      <rPr>
        <sz val="10"/>
        <color theme="1"/>
        <rFont val="宋体"/>
        <family val="3"/>
        <charset val="134"/>
        <scheme val="minor"/>
      </rPr>
      <t xml:space="preserve">
4.于2021年6月在学校举办的足球超级联赛中获得冠军，团体</t>
    </r>
    <r>
      <rPr>
        <sz val="10"/>
        <color rgb="FFFF0000"/>
        <rFont val="宋体"/>
        <family val="3"/>
        <charset val="134"/>
        <scheme val="minor"/>
      </rPr>
      <t>(35)</t>
    </r>
    <phoneticPr fontId="12" type="noConversion"/>
  </si>
  <si>
    <t>人事档案未在校</t>
    <phoneticPr fontId="12" type="noConversion"/>
  </si>
  <si>
    <t>人事档案在校，但未脱产</t>
    <phoneticPr fontId="12" type="noConversion"/>
  </si>
  <si>
    <t>挂科</t>
    <phoneticPr fontId="12" type="noConversion"/>
  </si>
  <si>
    <t>休学</t>
    <phoneticPr fontId="12" type="noConversion"/>
  </si>
  <si>
    <t>湖南科技大学体育学院2021学年优秀研究生名单公示表（2020级专硕）</t>
    <phoneticPr fontId="12" type="noConversion"/>
  </si>
  <si>
    <t>湖南科技大学体育学院2021学年优秀研究生干部名单公示表（2020级专硕）</t>
    <phoneticPr fontId="12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</si>
  <si>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(12)</t>
    </r>
    <r>
      <rPr>
        <sz val="10"/>
        <rFont val="宋体"/>
        <family val="3"/>
        <charset val="134"/>
        <scheme val="minor"/>
      </rPr>
      <t xml:space="preserve">
2.于2020年11月2日在湖南省教育厅科学研究项目申报中成功创立“优秀青年项目”《后疫情时代“全面复学”背景下高校师生心理问题评估及其运动干预研究》，立项，第七参与者 彭丽苹</t>
    </r>
    <r>
      <rPr>
        <sz val="10"/>
        <color rgb="FFFF0000"/>
        <rFont val="宋体"/>
        <family val="3"/>
        <charset val="134"/>
        <scheme val="minor"/>
      </rPr>
      <t xml:space="preserve">（2.4） </t>
    </r>
    <r>
      <rPr>
        <sz val="10"/>
        <rFont val="宋体"/>
        <family val="3"/>
        <charset val="134"/>
        <scheme val="minor"/>
      </rPr>
      <t xml:space="preserve">
3.于2020年12月21日在湖南省社会科学成果评审委员会课题创立《便携智能终端对青少年体质的负面效应“后疫情时代”青少年心肺功能提升的协同路径研究》，立项，第七参与者 彭丽苹</t>
    </r>
    <r>
      <rPr>
        <sz val="10"/>
        <color rgb="FFFF0000"/>
        <rFont val="宋体"/>
        <family val="3"/>
        <charset val="134"/>
        <scheme val="minor"/>
      </rPr>
      <t>（2.4）</t>
    </r>
    <r>
      <rPr>
        <sz val="10"/>
        <rFont val="宋体"/>
        <family val="3"/>
        <charset val="134"/>
        <scheme val="minor"/>
      </rPr>
      <t xml:space="preserve">
4.于2021年8月27日在湖南省残疾人康复科研项目》创立《新时代信息化视角下残疾人精准康复服务体系建设，立项，第四参与者 彭丽苹</t>
    </r>
    <r>
      <rPr>
        <sz val="10"/>
        <color rgb="FFFF0000"/>
        <rFont val="宋体"/>
        <family val="3"/>
        <charset val="134"/>
        <scheme val="minor"/>
      </rPr>
      <t>（4.8）</t>
    </r>
    <r>
      <rPr>
        <sz val="10"/>
        <rFont val="宋体"/>
        <family val="3"/>
        <charset val="134"/>
        <scheme val="minor"/>
      </rPr>
      <t xml:space="preserve">
5.于2020年12月22日参与湖南省普通高等学校体育科学论文报告会发表《非物质文化遗产保护视角下湘西土家族茅古斯开展现状》，获得三等奖，第一作者</t>
    </r>
    <r>
      <rPr>
        <sz val="10"/>
        <color rgb="FFFF0000"/>
        <rFont val="宋体"/>
        <family val="3"/>
        <charset val="134"/>
        <scheme val="minor"/>
      </rPr>
      <t>（5）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</si>
  <si>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</rPr>
      <t>(8)</t>
    </r>
    <r>
      <rPr>
        <sz val="10"/>
        <color theme="1"/>
        <rFont val="宋体"/>
        <family val="3"/>
        <charset val="134"/>
      </rPr>
      <t xml:space="preserve">
2.于2020年12月22日参与湖南省普通高等学校体育科学论文报告会发表《近十年来我国体育教育研究领域的可视化分析》，获得三等奖，第一作者</t>
    </r>
    <r>
      <rPr>
        <sz val="10"/>
        <color rgb="FFFF0000"/>
        <rFont val="宋体"/>
        <family val="3"/>
        <charset val="134"/>
      </rPr>
      <t>（5）</t>
    </r>
    <r>
      <rPr>
        <sz val="10"/>
        <color theme="1"/>
        <rFont val="宋体"/>
        <family val="3"/>
        <charset val="134"/>
      </rPr>
      <t xml:space="preserve">
3.于2021年在校“唯实·创新”学术论坛中，发表的《乡村振兴战略背景下湘西摆手舞可持续发展研究》荣获二等奖，第一作者</t>
    </r>
    <r>
      <rPr>
        <sz val="10"/>
        <color rgb="FFFF0000"/>
        <rFont val="宋体"/>
        <family val="3"/>
        <charset val="134"/>
      </rPr>
      <t>（5）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</si>
  <si>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</rPr>
      <t>(8)</t>
    </r>
    <r>
      <rPr>
        <sz val="10"/>
        <color theme="1"/>
        <rFont val="宋体"/>
        <family val="3"/>
        <charset val="134"/>
      </rPr>
      <t xml:space="preserve">
2.于2020年12月22日参与湖南省普通高等学校体育科学论文报告会发表《体教融合背景下青少年篮球后备人才的培养模式研究》，获得三等奖，第一作者</t>
    </r>
    <r>
      <rPr>
        <sz val="10"/>
        <color rgb="FFFF0000"/>
        <rFont val="宋体"/>
        <family val="3"/>
        <charset val="134"/>
      </rPr>
      <t>（5）</t>
    </r>
    <phoneticPr fontId="12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</si>
  <si>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(12)</t>
    </r>
    <r>
      <rPr>
        <sz val="10"/>
        <rFont val="宋体"/>
        <family val="3"/>
        <charset val="134"/>
        <scheme val="minor"/>
      </rPr>
      <t xml:space="preserve">
2.于2020年11月2日在湖南省教育厅科学研究项目申报中成功创立“优秀青年项目”《后疫情时代“全面复学”背景下高校师生心理问题评估及其运动干预研究》，立项，第七参与者 彭丽苹</t>
    </r>
    <r>
      <rPr>
        <sz val="10"/>
        <color rgb="FFFF0000"/>
        <rFont val="宋体"/>
        <family val="3"/>
        <charset val="134"/>
        <scheme val="minor"/>
      </rPr>
      <t xml:space="preserve">（2.4） </t>
    </r>
    <r>
      <rPr>
        <sz val="10"/>
        <rFont val="宋体"/>
        <family val="3"/>
        <charset val="134"/>
        <scheme val="minor"/>
      </rPr>
      <t xml:space="preserve">
3.于2020年12月21日在湖南省社会科学成果评审委员会课题创立《便携智能终端对青少年体质的负面效应“后疫情时代”青少年心肺功能提升的协同路径研究》，立项，第七参与者 彭丽苹</t>
    </r>
    <r>
      <rPr>
        <sz val="10"/>
        <color rgb="FFFF0000"/>
        <rFont val="宋体"/>
        <family val="3"/>
        <charset val="134"/>
        <scheme val="minor"/>
      </rPr>
      <t>（2.4）</t>
    </r>
    <r>
      <rPr>
        <sz val="10"/>
        <rFont val="宋体"/>
        <family val="3"/>
        <charset val="134"/>
        <scheme val="minor"/>
      </rPr>
      <t xml:space="preserve">
4.于2021年8月27日在湖南省残疾人康复科研项目创立《新时代信息化视角下残疾人精准康复服务体系建设》，立项，第四参与者 彭丽苹</t>
    </r>
    <r>
      <rPr>
        <sz val="10"/>
        <color rgb="FFFF0000"/>
        <rFont val="宋体"/>
        <family val="3"/>
        <charset val="134"/>
        <scheme val="minor"/>
      </rPr>
      <t>（4.8）</t>
    </r>
    <r>
      <rPr>
        <sz val="10"/>
        <rFont val="宋体"/>
        <family val="3"/>
        <charset val="134"/>
        <scheme val="minor"/>
      </rPr>
      <t xml:space="preserve">
5.于2020年12月22日参与湖南省普通高等学校体育科学论文报告会发表《非物质文化遗产保护视角下湘西土家族茅古斯开展现状》，获得三等奖，第一作者</t>
    </r>
    <r>
      <rPr>
        <sz val="10"/>
        <color rgb="FFFF0000"/>
        <rFont val="宋体"/>
        <family val="3"/>
        <charset val="134"/>
        <scheme val="minor"/>
      </rPr>
      <t>（5）</t>
    </r>
    <phoneticPr fontId="12" type="noConversion"/>
  </si>
  <si>
    <t>备注</t>
    <phoneticPr fontId="12" type="noConversion"/>
  </si>
  <si>
    <t>一等</t>
    <phoneticPr fontId="12" type="noConversion"/>
  </si>
  <si>
    <t>二等</t>
    <phoneticPr fontId="12" type="noConversion"/>
  </si>
  <si>
    <t>三等</t>
    <phoneticPr fontId="12" type="noConversion"/>
  </si>
  <si>
    <t>无</t>
    <phoneticPr fontId="12" type="noConversion"/>
  </si>
  <si>
    <t>优研</t>
    <phoneticPr fontId="12" type="noConversion"/>
  </si>
  <si>
    <t>优干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</si>
</sst>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20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4" tint="-0.249977111117893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1">
    <cellStyle name="常规" xfId="0" builtinId="0"/>
  </cellStyles>
  <dxfs count="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G1" zoomScaleNormal="100" workbookViewId="0">
      <selection activeCell="Q22" sqref="Q22"/>
    </sheetView>
  </sheetViews>
  <sheetFormatPr defaultColWidth="9" defaultRowHeight="13.5" x14ac:dyDescent="0.15"/>
  <cols>
    <col min="1" max="1" width="4.75" customWidth="1"/>
    <col min="2" max="2" width="7.625" customWidth="1"/>
    <col min="3" max="3" width="10.875" customWidth="1"/>
    <col min="4" max="4" width="7.625" customWidth="1"/>
    <col min="5" max="5" width="7.625" style="2" customWidth="1"/>
    <col min="6" max="6" width="100.625" style="4" customWidth="1"/>
    <col min="7" max="7" width="7.625" customWidth="1"/>
    <col min="8" max="8" width="7.625" style="2" customWidth="1"/>
    <col min="9" max="9" width="48.625" customWidth="1"/>
    <col min="10" max="10" width="7.625" customWidth="1"/>
    <col min="11" max="11" width="7.625" style="2" customWidth="1"/>
    <col min="12" max="12" width="35.625" style="4" customWidth="1"/>
    <col min="13" max="13" width="7.625" customWidth="1"/>
    <col min="14" max="15" width="7.625" style="2" customWidth="1"/>
    <col min="16" max="16" width="5.625" customWidth="1"/>
  </cols>
  <sheetData>
    <row r="1" spans="1:18" ht="30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24.95" customHeight="1" x14ac:dyDescent="0.15">
      <c r="A2" s="66" t="s">
        <v>1</v>
      </c>
      <c r="B2" s="66" t="s">
        <v>2</v>
      </c>
      <c r="C2" s="66" t="s">
        <v>3</v>
      </c>
      <c r="D2" s="66" t="s">
        <v>4</v>
      </c>
      <c r="E2" s="66"/>
      <c r="F2" s="66" t="s">
        <v>5</v>
      </c>
      <c r="G2" s="66"/>
      <c r="H2" s="66"/>
      <c r="I2" s="66" t="s">
        <v>6</v>
      </c>
      <c r="J2" s="66"/>
      <c r="K2" s="66"/>
      <c r="L2" s="66" t="s">
        <v>7</v>
      </c>
      <c r="M2" s="66"/>
      <c r="N2" s="66"/>
      <c r="O2" s="67" t="s">
        <v>73</v>
      </c>
      <c r="P2" s="68" t="s">
        <v>74</v>
      </c>
      <c r="Q2" s="70" t="s">
        <v>87</v>
      </c>
    </row>
    <row r="3" spans="1:18" ht="24.95" customHeight="1" x14ac:dyDescent="0.15">
      <c r="A3" s="66"/>
      <c r="B3" s="66"/>
      <c r="C3" s="66"/>
      <c r="D3" s="30" t="s">
        <v>68</v>
      </c>
      <c r="E3" s="31" t="s">
        <v>69</v>
      </c>
      <c r="F3" s="5" t="s">
        <v>70</v>
      </c>
      <c r="G3" s="30" t="s">
        <v>71</v>
      </c>
      <c r="H3" s="31" t="s">
        <v>69</v>
      </c>
      <c r="I3" s="5" t="s">
        <v>8</v>
      </c>
      <c r="J3" s="30" t="s">
        <v>72</v>
      </c>
      <c r="K3" s="31" t="s">
        <v>69</v>
      </c>
      <c r="L3" s="5" t="s">
        <v>8</v>
      </c>
      <c r="M3" s="30" t="s">
        <v>71</v>
      </c>
      <c r="N3" s="31" t="s">
        <v>69</v>
      </c>
      <c r="O3" s="67"/>
      <c r="P3" s="68"/>
      <c r="Q3" s="71"/>
    </row>
    <row r="4" spans="1:18" s="29" customFormat="1" ht="50.1" customHeight="1" x14ac:dyDescent="0.15">
      <c r="A4" s="32">
        <v>1</v>
      </c>
      <c r="B4" s="32" t="s">
        <v>24</v>
      </c>
      <c r="C4" s="33">
        <v>20021701027</v>
      </c>
      <c r="D4" s="32">
        <v>86.8</v>
      </c>
      <c r="E4" s="34">
        <f t="shared" ref="E4:E22" si="0">100*D4/MAX(D:D)</f>
        <v>97.747747747747752</v>
      </c>
      <c r="F4" s="50" t="s">
        <v>66</v>
      </c>
      <c r="G4" s="36">
        <v>25.25</v>
      </c>
      <c r="H4" s="37">
        <f t="shared" ref="H4:H22" si="1">100*G4/MAX(G:G)</f>
        <v>94.924812030075188</v>
      </c>
      <c r="I4" s="50" t="s">
        <v>58</v>
      </c>
      <c r="J4" s="38">
        <v>6</v>
      </c>
      <c r="K4" s="37">
        <f t="shared" ref="K4:K22" si="2">100*J4/MAX(J:J)</f>
        <v>20</v>
      </c>
      <c r="L4" s="50" t="s">
        <v>49</v>
      </c>
      <c r="M4" s="38">
        <v>5</v>
      </c>
      <c r="N4" s="37">
        <f t="shared" ref="N4:N22" si="3">100*M4/MAX(M:M)</f>
        <v>6.024096385542169</v>
      </c>
      <c r="O4" s="39">
        <f t="shared" ref="O4:O22" si="4">E4*0.4+H4*0.4+K4*0.1+N4*0.1</f>
        <v>79.671433549683414</v>
      </c>
      <c r="P4" s="33">
        <f t="shared" ref="P4:P22" si="5">_xlfn.RANK.EQ(O4,O:O)</f>
        <v>1</v>
      </c>
      <c r="Q4" s="73" t="s">
        <v>88</v>
      </c>
    </row>
    <row r="5" spans="1:18" s="29" customFormat="1" ht="110.1" customHeight="1" x14ac:dyDescent="0.15">
      <c r="A5" s="32">
        <v>2</v>
      </c>
      <c r="B5" s="32" t="s">
        <v>19</v>
      </c>
      <c r="C5" s="45" t="s">
        <v>20</v>
      </c>
      <c r="D5" s="47">
        <v>87.7</v>
      </c>
      <c r="E5" s="34">
        <f>100*D5/MAX(D:D)</f>
        <v>98.761261261261268</v>
      </c>
      <c r="F5" s="49" t="s">
        <v>83</v>
      </c>
      <c r="G5" s="47">
        <v>26.6</v>
      </c>
      <c r="H5" s="37">
        <f>100*G5/MAX(G:G)</f>
        <v>100</v>
      </c>
      <c r="I5" s="50" t="s">
        <v>56</v>
      </c>
      <c r="J5" s="47">
        <v>0</v>
      </c>
      <c r="K5" s="37">
        <f>100*J5/MAX(J:J)</f>
        <v>0</v>
      </c>
      <c r="L5" s="50"/>
      <c r="M5" s="47">
        <v>0</v>
      </c>
      <c r="N5" s="37">
        <f>100*M5/MAX(M:M)</f>
        <v>0</v>
      </c>
      <c r="O5" s="39">
        <f>E5*0.4+H5*0.4+K5*0.1+N5*0.1</f>
        <v>79.50450450450451</v>
      </c>
      <c r="P5" s="33">
        <f t="shared" si="5"/>
        <v>2</v>
      </c>
      <c r="Q5" s="73" t="s">
        <v>88</v>
      </c>
    </row>
    <row r="6" spans="1:18" s="29" customFormat="1" ht="99.95" customHeight="1" x14ac:dyDescent="0.15">
      <c r="A6" s="32">
        <v>3</v>
      </c>
      <c r="B6" s="32" t="s">
        <v>9</v>
      </c>
      <c r="C6" s="33">
        <v>20021701008</v>
      </c>
      <c r="D6" s="32">
        <v>87.2</v>
      </c>
      <c r="E6" s="34">
        <f>100*D6/MAX(D:D)</f>
        <v>98.198198198198199</v>
      </c>
      <c r="F6" s="50" t="s">
        <v>75</v>
      </c>
      <c r="G6" s="36">
        <v>19</v>
      </c>
      <c r="H6" s="37">
        <f>100*G6/MAX(G:G)</f>
        <v>71.428571428571431</v>
      </c>
      <c r="I6" s="35"/>
      <c r="J6" s="38">
        <v>0</v>
      </c>
      <c r="K6" s="37">
        <f>100*J6/MAX(J:J)</f>
        <v>0</v>
      </c>
      <c r="L6" s="50" t="s">
        <v>76</v>
      </c>
      <c r="M6" s="38">
        <v>83</v>
      </c>
      <c r="N6" s="37">
        <f>100*M6/MAX(M:M)</f>
        <v>100</v>
      </c>
      <c r="O6" s="39">
        <f>E6*0.4+H6*0.4+K6*0.1+N6*0.1</f>
        <v>77.850707850707849</v>
      </c>
      <c r="P6" s="33">
        <f t="shared" si="5"/>
        <v>3</v>
      </c>
      <c r="Q6" s="73" t="s">
        <v>88</v>
      </c>
      <c r="R6" s="29" t="s">
        <v>13</v>
      </c>
    </row>
    <row r="7" spans="1:18" s="29" customFormat="1" ht="50.1" customHeight="1" x14ac:dyDescent="0.15">
      <c r="A7" s="32">
        <v>4</v>
      </c>
      <c r="B7" s="32" t="s">
        <v>10</v>
      </c>
      <c r="C7" s="32">
        <v>20021701015</v>
      </c>
      <c r="D7" s="40">
        <v>88.8</v>
      </c>
      <c r="E7" s="34">
        <f>100*D7/MAX(D:D)</f>
        <v>100</v>
      </c>
      <c r="F7" s="51" t="s">
        <v>51</v>
      </c>
      <c r="G7" s="36">
        <v>21.25</v>
      </c>
      <c r="H7" s="37">
        <f>100*G7/MAX(G:G)</f>
        <v>79.887218045112775</v>
      </c>
      <c r="I7" s="41"/>
      <c r="J7" s="36">
        <v>0</v>
      </c>
      <c r="K7" s="37">
        <f>100*J7/MAX(J:J)</f>
        <v>0</v>
      </c>
      <c r="L7" s="51" t="s">
        <v>44</v>
      </c>
      <c r="M7" s="36">
        <v>6</v>
      </c>
      <c r="N7" s="37">
        <f>100*M7/MAX(M:M)</f>
        <v>7.2289156626506026</v>
      </c>
      <c r="O7" s="39">
        <f>E7*0.4+H7*0.4+K7*0.1+N7*0.1</f>
        <v>72.677778784310178</v>
      </c>
      <c r="P7" s="33">
        <f t="shared" si="5"/>
        <v>4</v>
      </c>
      <c r="Q7" s="73" t="s">
        <v>88</v>
      </c>
    </row>
    <row r="8" spans="1:18" s="29" customFormat="1" ht="50.1" customHeight="1" x14ac:dyDescent="0.15">
      <c r="A8" s="32">
        <v>5</v>
      </c>
      <c r="B8" s="47" t="s">
        <v>28</v>
      </c>
      <c r="C8" s="47">
        <v>20021701026</v>
      </c>
      <c r="D8" s="47">
        <v>84.6</v>
      </c>
      <c r="E8" s="34">
        <f>100*D8/MAX(D:D)</f>
        <v>95.270270270270274</v>
      </c>
      <c r="F8" s="51" t="s">
        <v>84</v>
      </c>
      <c r="G8" s="47">
        <v>18</v>
      </c>
      <c r="H8" s="37">
        <f>100*G8/MAX(G:G)</f>
        <v>67.669172932330824</v>
      </c>
      <c r="I8" s="41"/>
      <c r="J8" s="47">
        <v>0</v>
      </c>
      <c r="K8" s="37">
        <f>100*J8/MAX(J:J)</f>
        <v>0</v>
      </c>
      <c r="L8" s="46"/>
      <c r="M8" s="47">
        <v>0</v>
      </c>
      <c r="N8" s="37">
        <f>100*M8/MAX(M:M)</f>
        <v>0</v>
      </c>
      <c r="O8" s="39">
        <f>E8*0.4+H8*0.4+K8*0.1+N8*0.1</f>
        <v>65.175777281040439</v>
      </c>
      <c r="P8" s="33">
        <f t="shared" si="5"/>
        <v>5</v>
      </c>
      <c r="Q8" s="73" t="s">
        <v>88</v>
      </c>
    </row>
    <row r="9" spans="1:18" s="29" customFormat="1" ht="50.1" customHeight="1" x14ac:dyDescent="0.15">
      <c r="A9" s="32">
        <v>6</v>
      </c>
      <c r="B9" s="32" t="s">
        <v>21</v>
      </c>
      <c r="C9" s="33">
        <v>20021701007</v>
      </c>
      <c r="D9" s="32">
        <v>86.2</v>
      </c>
      <c r="E9" s="34">
        <f>100*D9/MAX(D:D)</f>
        <v>97.072072072072075</v>
      </c>
      <c r="F9" s="50" t="s">
        <v>52</v>
      </c>
      <c r="G9" s="36">
        <v>9</v>
      </c>
      <c r="H9" s="37">
        <f>100*G9/MAX(G:G)</f>
        <v>33.834586466165412</v>
      </c>
      <c r="I9" s="50" t="s">
        <v>57</v>
      </c>
      <c r="J9" s="38">
        <v>30</v>
      </c>
      <c r="K9" s="37">
        <f>100*J9/MAX(J:J)</f>
        <v>100</v>
      </c>
      <c r="L9" s="35"/>
      <c r="M9" s="38">
        <v>0</v>
      </c>
      <c r="N9" s="37">
        <f>100*M9/MAX(M:M)</f>
        <v>0</v>
      </c>
      <c r="O9" s="39">
        <f>E9*0.4+H9*0.4+K9*0.1+N9*0.1</f>
        <v>62.362663415294996</v>
      </c>
      <c r="P9" s="33">
        <f t="shared" si="5"/>
        <v>6</v>
      </c>
      <c r="Q9" s="73" t="s">
        <v>89</v>
      </c>
    </row>
    <row r="10" spans="1:18" s="29" customFormat="1" ht="50.1" customHeight="1" x14ac:dyDescent="0.15">
      <c r="A10" s="32">
        <v>7</v>
      </c>
      <c r="B10" s="32" t="s">
        <v>18</v>
      </c>
      <c r="C10" s="42">
        <v>20021701002</v>
      </c>
      <c r="D10" s="32">
        <v>85.6</v>
      </c>
      <c r="E10" s="34">
        <f>100*D10/MAX(D:D)</f>
        <v>96.396396396396398</v>
      </c>
      <c r="F10" s="50" t="s">
        <v>59</v>
      </c>
      <c r="G10" s="36">
        <v>10</v>
      </c>
      <c r="H10" s="37">
        <f>100*G10/MAX(G:G)</f>
        <v>37.593984962406012</v>
      </c>
      <c r="I10" s="44"/>
      <c r="J10" s="32">
        <v>0</v>
      </c>
      <c r="K10" s="37">
        <f>100*J10/MAX(J:J)</f>
        <v>0</v>
      </c>
      <c r="L10" s="52" t="s">
        <v>47</v>
      </c>
      <c r="M10" s="38">
        <v>70</v>
      </c>
      <c r="N10" s="37">
        <f>100*M10/MAX(M:M)</f>
        <v>84.337349397590359</v>
      </c>
      <c r="O10" s="39">
        <f>E10*0.4+H10*0.4+K10*0.1+N10*0.1</f>
        <v>62.02988748328</v>
      </c>
      <c r="P10" s="33">
        <f t="shared" si="5"/>
        <v>7</v>
      </c>
      <c r="Q10" s="73" t="s">
        <v>89</v>
      </c>
    </row>
    <row r="11" spans="1:18" ht="50.1" customHeight="1" x14ac:dyDescent="0.15">
      <c r="A11" s="32">
        <v>8</v>
      </c>
      <c r="B11" s="32" t="s">
        <v>25</v>
      </c>
      <c r="C11" s="45" t="s">
        <v>26</v>
      </c>
      <c r="D11" s="47">
        <v>86.3</v>
      </c>
      <c r="E11" s="34">
        <f>100*D11/MAX(D:D)</f>
        <v>97.184684684684683</v>
      </c>
      <c r="F11" s="51" t="s">
        <v>61</v>
      </c>
      <c r="G11" s="47">
        <v>12</v>
      </c>
      <c r="H11" s="37">
        <f>100*G11/MAX(G:G)</f>
        <v>45.112781954887218</v>
      </c>
      <c r="I11" s="50" t="s">
        <v>50</v>
      </c>
      <c r="J11" s="47">
        <v>5.5</v>
      </c>
      <c r="K11" s="37">
        <f>100*J11/MAX(J:J)</f>
        <v>18.333333333333332</v>
      </c>
      <c r="L11" s="46"/>
      <c r="M11" s="47">
        <v>0</v>
      </c>
      <c r="N11" s="37">
        <f>100*M11/MAX(M:M)</f>
        <v>0</v>
      </c>
      <c r="O11" s="39">
        <f>E11*0.4+H11*0.4+K11*0.1+N11*0.1</f>
        <v>58.752319989162096</v>
      </c>
      <c r="P11" s="33">
        <f t="shared" si="5"/>
        <v>8</v>
      </c>
      <c r="Q11" s="73" t="s">
        <v>89</v>
      </c>
    </row>
    <row r="12" spans="1:18" s="29" customFormat="1" ht="39.950000000000003" customHeight="1" x14ac:dyDescent="0.15">
      <c r="A12" s="32">
        <v>9</v>
      </c>
      <c r="B12" s="47" t="s">
        <v>27</v>
      </c>
      <c r="C12" s="47">
        <v>20021701017</v>
      </c>
      <c r="D12" s="47">
        <v>85.3</v>
      </c>
      <c r="E12" s="34">
        <f>100*D12/MAX(D:D)</f>
        <v>96.058558558558559</v>
      </c>
      <c r="F12" s="51" t="s">
        <v>85</v>
      </c>
      <c r="G12" s="47">
        <v>13</v>
      </c>
      <c r="H12" s="37">
        <f>100*G12/MAX(G:G)</f>
        <v>48.872180451127818</v>
      </c>
      <c r="I12" s="41"/>
      <c r="J12" s="47">
        <v>0</v>
      </c>
      <c r="K12" s="37">
        <f>100*J12/MAX(J:J)</f>
        <v>0</v>
      </c>
      <c r="L12" s="46"/>
      <c r="M12" s="47">
        <v>0</v>
      </c>
      <c r="N12" s="37">
        <f>100*M12/MAX(M:M)</f>
        <v>0</v>
      </c>
      <c r="O12" s="39">
        <f>E12*0.4+H12*0.4+K12*0.1+N12*0.1</f>
        <v>57.972295603874556</v>
      </c>
      <c r="P12" s="33">
        <f t="shared" si="5"/>
        <v>9</v>
      </c>
      <c r="Q12" s="73" t="s">
        <v>89</v>
      </c>
    </row>
    <row r="13" spans="1:18" ht="30" customHeight="1" x14ac:dyDescent="0.15">
      <c r="A13" s="32">
        <v>10</v>
      </c>
      <c r="B13" s="32" t="s">
        <v>11</v>
      </c>
      <c r="C13" s="42" t="s">
        <v>12</v>
      </c>
      <c r="D13" s="32">
        <v>83.9</v>
      </c>
      <c r="E13" s="34">
        <f>100*D13/MAX(D:D)</f>
        <v>94.481981981981988</v>
      </c>
      <c r="F13" s="50" t="s">
        <v>52</v>
      </c>
      <c r="G13" s="36">
        <v>9</v>
      </c>
      <c r="H13" s="37">
        <f>100*G13/MAX(G:G)</f>
        <v>33.834586466165412</v>
      </c>
      <c r="I13" s="43"/>
      <c r="J13" s="32">
        <v>0</v>
      </c>
      <c r="K13" s="37">
        <f>100*J13/MAX(J:J)</f>
        <v>0</v>
      </c>
      <c r="L13" s="21" t="s">
        <v>45</v>
      </c>
      <c r="M13" s="38">
        <v>35</v>
      </c>
      <c r="N13" s="37">
        <f>100*M13/MAX(M:M)</f>
        <v>42.168674698795179</v>
      </c>
      <c r="O13" s="39">
        <f>E13*0.4+H13*0.4+K13*0.1+N13*0.1</f>
        <v>55.543494849138476</v>
      </c>
      <c r="P13" s="33">
        <f t="shared" si="5"/>
        <v>10</v>
      </c>
      <c r="Q13" s="73" t="s">
        <v>89</v>
      </c>
      <c r="R13" t="s">
        <v>13</v>
      </c>
    </row>
    <row r="14" spans="1:18" ht="30" customHeight="1" x14ac:dyDescent="0.15">
      <c r="A14" s="32">
        <v>11</v>
      </c>
      <c r="B14" s="32" t="s">
        <v>17</v>
      </c>
      <c r="C14" s="42">
        <v>20021701003</v>
      </c>
      <c r="D14" s="32">
        <v>85.2</v>
      </c>
      <c r="E14" s="34">
        <f>100*D14/MAX(D:D)</f>
        <v>95.945945945945951</v>
      </c>
      <c r="F14" s="50" t="s">
        <v>52</v>
      </c>
      <c r="G14" s="36">
        <v>9</v>
      </c>
      <c r="H14" s="37">
        <f>100*G14/MAX(G:G)</f>
        <v>33.834586466165412</v>
      </c>
      <c r="I14" s="41"/>
      <c r="J14" s="32">
        <v>0</v>
      </c>
      <c r="K14" s="37">
        <f>100*J14/MAX(J:J)</f>
        <v>0</v>
      </c>
      <c r="L14" s="52" t="s">
        <v>55</v>
      </c>
      <c r="M14" s="38">
        <v>3</v>
      </c>
      <c r="N14" s="37">
        <f>100*M14/MAX(M:M)</f>
        <v>3.6144578313253013</v>
      </c>
      <c r="O14" s="39">
        <f>E14*0.4+H14*0.4+K14*0.1+N14*0.1</f>
        <v>52.27365874797708</v>
      </c>
      <c r="P14" s="33">
        <f t="shared" si="5"/>
        <v>11</v>
      </c>
      <c r="Q14" s="73" t="s">
        <v>89</v>
      </c>
    </row>
    <row r="15" spans="1:18" ht="30" customHeight="1" x14ac:dyDescent="0.15">
      <c r="A15" s="32">
        <v>12</v>
      </c>
      <c r="B15" s="47" t="s">
        <v>33</v>
      </c>
      <c r="C15" s="47">
        <v>20021701020</v>
      </c>
      <c r="D15" s="47">
        <v>84.1</v>
      </c>
      <c r="E15" s="34">
        <f>100*D15/MAX(D:D)</f>
        <v>94.707207207207205</v>
      </c>
      <c r="F15" s="51" t="s">
        <v>62</v>
      </c>
      <c r="G15" s="47">
        <v>9</v>
      </c>
      <c r="H15" s="37">
        <f>100*G15/MAX(G:G)</f>
        <v>33.834586466165412</v>
      </c>
      <c r="I15" s="41"/>
      <c r="J15" s="47">
        <v>0</v>
      </c>
      <c r="K15" s="37">
        <f>100*J15/MAX(J:J)</f>
        <v>0</v>
      </c>
      <c r="L15" s="46"/>
      <c r="M15" s="47">
        <v>0</v>
      </c>
      <c r="N15" s="37">
        <f>100*M15/MAX(M:M)</f>
        <v>0</v>
      </c>
      <c r="O15" s="39">
        <f>E15*0.4+H15*0.4+K15*0.1+N15*0.1</f>
        <v>51.416717469349045</v>
      </c>
      <c r="P15" s="33">
        <f t="shared" si="5"/>
        <v>12</v>
      </c>
      <c r="Q15" s="73" t="s">
        <v>89</v>
      </c>
    </row>
    <row r="16" spans="1:18" ht="30" customHeight="1" x14ac:dyDescent="0.15">
      <c r="A16" s="32">
        <v>13</v>
      </c>
      <c r="B16" s="32" t="s">
        <v>14</v>
      </c>
      <c r="C16" s="42">
        <v>20021701022</v>
      </c>
      <c r="D16" s="32">
        <v>86.6</v>
      </c>
      <c r="E16" s="34">
        <f>100*D16/MAX(D:D)</f>
        <v>97.522522522522522</v>
      </c>
      <c r="F16" s="50" t="s">
        <v>53</v>
      </c>
      <c r="G16" s="36">
        <v>8</v>
      </c>
      <c r="H16" s="37">
        <f>100*G16/MAX(G:G)</f>
        <v>30.075187969924812</v>
      </c>
      <c r="I16" s="43"/>
      <c r="J16" s="32">
        <v>0</v>
      </c>
      <c r="K16" s="37">
        <f>100*J16/MAX(J:J)</f>
        <v>0</v>
      </c>
      <c r="L16" s="52" t="s">
        <v>46</v>
      </c>
      <c r="M16" s="38">
        <v>3</v>
      </c>
      <c r="N16" s="37">
        <f>100*M16/MAX(M:M)</f>
        <v>3.6144578313253013</v>
      </c>
      <c r="O16" s="39">
        <f>E16*0.4+H16*0.4+K16*0.1+N16*0.1</f>
        <v>51.400529980111472</v>
      </c>
      <c r="P16" s="33">
        <f t="shared" si="5"/>
        <v>13</v>
      </c>
      <c r="Q16" s="73" t="s">
        <v>90</v>
      </c>
    </row>
    <row r="17" spans="1:17" ht="30" customHeight="1" x14ac:dyDescent="0.15">
      <c r="A17" s="32">
        <v>14</v>
      </c>
      <c r="B17" s="32" t="s">
        <v>15</v>
      </c>
      <c r="C17" s="42" t="s">
        <v>16</v>
      </c>
      <c r="D17" s="32">
        <v>83.8</v>
      </c>
      <c r="E17" s="34">
        <f>100*D17/MAX(D:D)</f>
        <v>94.369369369369366</v>
      </c>
      <c r="F17" s="50" t="s">
        <v>54</v>
      </c>
      <c r="G17" s="36">
        <v>8</v>
      </c>
      <c r="H17" s="37">
        <f>100*G17/MAX(G:G)</f>
        <v>30.075187969924812</v>
      </c>
      <c r="I17" s="43"/>
      <c r="J17" s="32">
        <v>0</v>
      </c>
      <c r="K17" s="37">
        <f>100*J17/MAX(J:J)</f>
        <v>0</v>
      </c>
      <c r="L17" s="52" t="s">
        <v>46</v>
      </c>
      <c r="M17" s="38">
        <v>3</v>
      </c>
      <c r="N17" s="37">
        <f>100*M17/MAX(M:M)</f>
        <v>3.6144578313253013</v>
      </c>
      <c r="O17" s="39">
        <f>E17*0.4+H17*0.4+K17*0.1+N17*0.1</f>
        <v>50.139268718850204</v>
      </c>
      <c r="P17" s="33">
        <f t="shared" si="5"/>
        <v>14</v>
      </c>
      <c r="Q17" s="73" t="s">
        <v>90</v>
      </c>
    </row>
    <row r="18" spans="1:17" ht="30" customHeight="1" x14ac:dyDescent="0.15">
      <c r="A18" s="32">
        <v>15</v>
      </c>
      <c r="B18" s="47" t="s">
        <v>34</v>
      </c>
      <c r="C18" s="47">
        <v>20021701024</v>
      </c>
      <c r="D18" s="47">
        <v>83.8</v>
      </c>
      <c r="E18" s="34">
        <f>100*D18/MAX(D:D)</f>
        <v>94.369369369369366</v>
      </c>
      <c r="F18" s="51" t="s">
        <v>65</v>
      </c>
      <c r="G18" s="47">
        <v>8</v>
      </c>
      <c r="H18" s="37">
        <f>100*G18/MAX(G:G)</f>
        <v>30.075187969924812</v>
      </c>
      <c r="I18" s="41"/>
      <c r="J18" s="47">
        <v>0</v>
      </c>
      <c r="K18" s="37">
        <f>100*J18/MAX(J:J)</f>
        <v>0</v>
      </c>
      <c r="L18" s="46"/>
      <c r="M18" s="47">
        <v>0</v>
      </c>
      <c r="N18" s="37">
        <f>100*M18/MAX(M:M)</f>
        <v>0</v>
      </c>
      <c r="O18" s="39">
        <f>E18*0.4+H18*0.4+K18*0.1+N18*0.1</f>
        <v>49.777822935717673</v>
      </c>
      <c r="P18" s="33">
        <f t="shared" si="5"/>
        <v>15</v>
      </c>
      <c r="Q18" s="73" t="s">
        <v>90</v>
      </c>
    </row>
    <row r="19" spans="1:17" ht="30" customHeight="1" x14ac:dyDescent="0.15">
      <c r="A19" s="32">
        <v>16</v>
      </c>
      <c r="B19" s="47" t="s">
        <v>32</v>
      </c>
      <c r="C19" s="47">
        <v>20021701019</v>
      </c>
      <c r="D19" s="47">
        <v>84.7</v>
      </c>
      <c r="E19" s="34">
        <f>100*D19/MAX(D:D)</f>
        <v>95.382882882882882</v>
      </c>
      <c r="F19" s="51" t="s">
        <v>64</v>
      </c>
      <c r="G19" s="47">
        <v>7</v>
      </c>
      <c r="H19" s="37">
        <f>100*G19/MAX(G:G)</f>
        <v>26.315789473684209</v>
      </c>
      <c r="I19" s="41"/>
      <c r="J19" s="47">
        <v>0</v>
      </c>
      <c r="K19" s="37">
        <f>100*J19/MAX(J:J)</f>
        <v>0</v>
      </c>
      <c r="L19" s="46"/>
      <c r="M19" s="47">
        <v>0</v>
      </c>
      <c r="N19" s="37">
        <f>100*M19/MAX(M:M)</f>
        <v>0</v>
      </c>
      <c r="O19" s="39">
        <f>E19*0.4+H19*0.4+K19*0.1+N19*0.1</f>
        <v>48.679468942626841</v>
      </c>
      <c r="P19" s="33">
        <f t="shared" si="5"/>
        <v>16</v>
      </c>
      <c r="Q19" s="73" t="s">
        <v>90</v>
      </c>
    </row>
    <row r="20" spans="1:17" ht="30" customHeight="1" x14ac:dyDescent="0.15">
      <c r="A20" s="32">
        <v>17</v>
      </c>
      <c r="B20" s="47" t="s">
        <v>31</v>
      </c>
      <c r="C20" s="47">
        <v>20021701014</v>
      </c>
      <c r="D20" s="47">
        <v>84.1</v>
      </c>
      <c r="E20" s="34">
        <f>100*D20/MAX(D:D)</f>
        <v>94.707207207207205</v>
      </c>
      <c r="F20" s="51" t="s">
        <v>64</v>
      </c>
      <c r="G20" s="47">
        <v>7</v>
      </c>
      <c r="H20" s="37">
        <f>100*G20/MAX(G:G)</f>
        <v>26.315789473684209</v>
      </c>
      <c r="I20" s="41"/>
      <c r="J20" s="47">
        <v>0</v>
      </c>
      <c r="K20" s="37">
        <f>100*J20/MAX(J:J)</f>
        <v>0</v>
      </c>
      <c r="L20" s="46"/>
      <c r="M20" s="47">
        <v>0</v>
      </c>
      <c r="N20" s="37">
        <f>100*M20/MAX(M:M)</f>
        <v>0</v>
      </c>
      <c r="O20" s="39">
        <f>E20*0.4+H20*0.4+K20*0.1+N20*0.1</f>
        <v>48.409198672356567</v>
      </c>
      <c r="P20" s="33">
        <f t="shared" si="5"/>
        <v>17</v>
      </c>
      <c r="Q20" s="73" t="s">
        <v>90</v>
      </c>
    </row>
    <row r="21" spans="1:17" ht="30" customHeight="1" x14ac:dyDescent="0.15">
      <c r="A21" s="32">
        <v>18</v>
      </c>
      <c r="B21" s="32" t="s">
        <v>22</v>
      </c>
      <c r="C21" s="42" t="s">
        <v>23</v>
      </c>
      <c r="D21" s="32">
        <v>82.6</v>
      </c>
      <c r="E21" s="34">
        <f>100*D21/MAX(D:D)</f>
        <v>93.018018018018026</v>
      </c>
      <c r="F21" s="51" t="s">
        <v>60</v>
      </c>
      <c r="G21" s="36">
        <v>3</v>
      </c>
      <c r="H21" s="37">
        <f>100*G21/MAX(G:G)</f>
        <v>11.278195488721805</v>
      </c>
      <c r="I21" s="50"/>
      <c r="J21" s="32">
        <v>0</v>
      </c>
      <c r="K21" s="37">
        <f>100*J21/MAX(J:J)</f>
        <v>0</v>
      </c>
      <c r="L21" s="50" t="s">
        <v>48</v>
      </c>
      <c r="M21" s="38">
        <v>35</v>
      </c>
      <c r="N21" s="37">
        <f>100*M21/MAX(M:M)</f>
        <v>42.168674698795179</v>
      </c>
      <c r="O21" s="39">
        <f>E21*0.4+H21*0.4+K21*0.1+N21*0.1</f>
        <v>45.93535287257545</v>
      </c>
      <c r="P21" s="33">
        <f t="shared" si="5"/>
        <v>18</v>
      </c>
      <c r="Q21" s="73" t="s">
        <v>91</v>
      </c>
    </row>
    <row r="22" spans="1:17" ht="30" customHeight="1" x14ac:dyDescent="0.15">
      <c r="A22" s="32">
        <v>19</v>
      </c>
      <c r="B22" s="47" t="s">
        <v>30</v>
      </c>
      <c r="C22" s="47">
        <v>20021701009</v>
      </c>
      <c r="D22" s="47">
        <v>84.2</v>
      </c>
      <c r="E22" s="34">
        <f>100*D22/MAX(D:D)</f>
        <v>94.819819819819827</v>
      </c>
      <c r="F22" s="51" t="s">
        <v>63</v>
      </c>
      <c r="G22" s="47">
        <v>5</v>
      </c>
      <c r="H22" s="37">
        <f>100*G22/MAX(G:G)</f>
        <v>18.796992481203006</v>
      </c>
      <c r="I22" s="41"/>
      <c r="J22" s="47">
        <v>0</v>
      </c>
      <c r="K22" s="37">
        <f>100*J22/MAX(J:J)</f>
        <v>0</v>
      </c>
      <c r="L22" s="46"/>
      <c r="M22" s="47">
        <v>0</v>
      </c>
      <c r="N22" s="37">
        <f>100*M22/MAX(M:M)</f>
        <v>0</v>
      </c>
      <c r="O22" s="39">
        <f>E22*0.4+H22*0.4+K22*0.1+N22*0.1</f>
        <v>45.446724920409139</v>
      </c>
      <c r="P22" s="33">
        <f t="shared" si="5"/>
        <v>19</v>
      </c>
      <c r="Q22" s="73" t="s">
        <v>91</v>
      </c>
    </row>
    <row r="23" spans="1:17" s="1" customFormat="1" ht="30" customHeight="1" x14ac:dyDescent="0.15">
      <c r="A23" s="32">
        <v>21</v>
      </c>
      <c r="B23" s="48" t="s">
        <v>35</v>
      </c>
      <c r="C23" s="48">
        <v>20021701011</v>
      </c>
      <c r="D23" s="57" t="s">
        <v>77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</row>
    <row r="24" spans="1:17" s="1" customFormat="1" ht="30" customHeight="1" x14ac:dyDescent="0.15">
      <c r="A24" s="32">
        <v>22</v>
      </c>
      <c r="B24" s="48" t="s">
        <v>36</v>
      </c>
      <c r="C24" s="48">
        <v>20021701012</v>
      </c>
      <c r="D24" s="57" t="s">
        <v>78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</row>
    <row r="25" spans="1:17" s="1" customFormat="1" ht="30" customHeight="1" x14ac:dyDescent="0.15">
      <c r="A25" s="32">
        <v>23</v>
      </c>
      <c r="B25" s="56" t="s">
        <v>37</v>
      </c>
      <c r="C25" s="56">
        <v>20021701001</v>
      </c>
      <c r="D25" s="57" t="s">
        <v>79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</row>
    <row r="26" spans="1:17" s="1" customFormat="1" ht="30" customHeight="1" x14ac:dyDescent="0.15">
      <c r="A26" s="32">
        <v>24</v>
      </c>
      <c r="B26" s="56" t="s">
        <v>38</v>
      </c>
      <c r="C26" s="56">
        <v>20021701006</v>
      </c>
      <c r="D26" s="57" t="s">
        <v>79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</row>
    <row r="27" spans="1:17" s="1" customFormat="1" ht="30" customHeight="1" x14ac:dyDescent="0.15">
      <c r="A27" s="32">
        <v>25</v>
      </c>
      <c r="B27" s="56" t="s">
        <v>39</v>
      </c>
      <c r="C27" s="56">
        <v>20021701021</v>
      </c>
      <c r="D27" s="57" t="s">
        <v>79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</row>
    <row r="28" spans="1:17" ht="30" customHeight="1" x14ac:dyDescent="0.15">
      <c r="A28" s="6">
        <v>26</v>
      </c>
      <c r="B28" s="53" t="s">
        <v>67</v>
      </c>
      <c r="C28" s="53">
        <v>20021701013</v>
      </c>
      <c r="D28" s="60" t="s">
        <v>80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</row>
    <row r="29" spans="1:17" ht="30" customHeight="1" x14ac:dyDescent="0.15">
      <c r="A29" s="32">
        <v>12</v>
      </c>
      <c r="B29" s="56" t="s">
        <v>29</v>
      </c>
      <c r="C29" s="56">
        <v>20021701004</v>
      </c>
      <c r="D29" s="57" t="s">
        <v>79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</row>
  </sheetData>
  <autoFilter ref="A3:P27"/>
  <sortState ref="A5:O22">
    <sortCondition descending="1" ref="O5:O22"/>
  </sortState>
  <mergeCells count="18">
    <mergeCell ref="Q2:Q3"/>
    <mergeCell ref="A1:P1"/>
    <mergeCell ref="D2:E2"/>
    <mergeCell ref="F2:H2"/>
    <mergeCell ref="I2:K2"/>
    <mergeCell ref="L2:N2"/>
    <mergeCell ref="A2:A3"/>
    <mergeCell ref="B2:B3"/>
    <mergeCell ref="C2:C3"/>
    <mergeCell ref="O2:O3"/>
    <mergeCell ref="P2:P3"/>
    <mergeCell ref="D27:P27"/>
    <mergeCell ref="D28:P28"/>
    <mergeCell ref="D29:P29"/>
    <mergeCell ref="D23:P23"/>
    <mergeCell ref="D24:P24"/>
    <mergeCell ref="D25:P25"/>
    <mergeCell ref="D26:P26"/>
  </mergeCells>
  <phoneticPr fontId="12" type="noConversion"/>
  <conditionalFormatting sqref="K4:K22">
    <cfRule type="cellIs" dxfId="29" priority="123" operator="equal">
      <formula>10</formula>
    </cfRule>
  </conditionalFormatting>
  <conditionalFormatting sqref="N4:N22">
    <cfRule type="cellIs" dxfId="28" priority="121" operator="equal">
      <formula>10</formula>
    </cfRule>
  </conditionalFormatting>
  <conditionalFormatting sqref="E2:E3 E30:E1048576">
    <cfRule type="cellIs" dxfId="27" priority="157" operator="equal">
      <formula>40</formula>
    </cfRule>
  </conditionalFormatting>
  <conditionalFormatting sqref="H2:H3 H30:H1048576">
    <cfRule type="cellIs" dxfId="26" priority="156" operator="equal">
      <formula>40</formula>
    </cfRule>
  </conditionalFormatting>
  <conditionalFormatting sqref="K2:K3 N2:N3 K30:K1048576 N30:N1048576">
    <cfRule type="cellIs" dxfId="25" priority="155" operator="equal">
      <formula>10</formula>
    </cfRule>
  </conditionalFormatting>
  <conditionalFormatting sqref="H4:H22 E4:E22">
    <cfRule type="cellIs" dxfId="24" priority="122" operator="equal">
      <formula>40</formula>
    </cfRule>
  </conditionalFormatting>
  <printOptions verticalCentered="1"/>
  <pageMargins left="0.33" right="0.31" top="0.35" bottom="0.34" header="0.21" footer="0.17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opLeftCell="E2" zoomScaleNormal="100" workbookViewId="0">
      <selection activeCell="E5" sqref="E5"/>
    </sheetView>
  </sheetViews>
  <sheetFormatPr defaultColWidth="9" defaultRowHeight="13.5" x14ac:dyDescent="0.15"/>
  <cols>
    <col min="1" max="1" width="4.75" customWidth="1"/>
    <col min="2" max="2" width="8.625" customWidth="1"/>
    <col min="3" max="3" width="11.5" customWidth="1"/>
    <col min="4" max="4" width="8.625" customWidth="1"/>
    <col min="5" max="5" width="7.25" style="2" customWidth="1"/>
    <col min="6" max="6" width="50.625" style="3" customWidth="1"/>
    <col min="7" max="7" width="7.75" customWidth="1"/>
    <col min="8" max="8" width="7.25" style="2" customWidth="1"/>
    <col min="9" max="9" width="50.625" customWidth="1"/>
    <col min="10" max="10" width="7.5" customWidth="1"/>
    <col min="11" max="11" width="7.5" style="2" customWidth="1"/>
    <col min="12" max="12" width="30.625" style="4" customWidth="1"/>
    <col min="13" max="13" width="7.375" customWidth="1"/>
    <col min="14" max="14" width="7.125" style="2" customWidth="1"/>
    <col min="15" max="15" width="7.875" style="2" customWidth="1"/>
    <col min="16" max="16" width="7.125" customWidth="1"/>
  </cols>
  <sheetData>
    <row r="1" spans="1:19" ht="39.950000000000003" customHeight="1" x14ac:dyDescent="0.15">
      <c r="A1" s="65" t="s">
        <v>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9" ht="24.95" customHeight="1" x14ac:dyDescent="0.15">
      <c r="A2" s="66" t="s">
        <v>1</v>
      </c>
      <c r="B2" s="66" t="s">
        <v>2</v>
      </c>
      <c r="C2" s="66" t="s">
        <v>3</v>
      </c>
      <c r="D2" s="66" t="s">
        <v>4</v>
      </c>
      <c r="E2" s="66"/>
      <c r="F2" s="66" t="s">
        <v>5</v>
      </c>
      <c r="G2" s="66"/>
      <c r="H2" s="66"/>
      <c r="I2" s="66" t="s">
        <v>6</v>
      </c>
      <c r="J2" s="66"/>
      <c r="K2" s="66"/>
      <c r="L2" s="66" t="s">
        <v>7</v>
      </c>
      <c r="M2" s="66"/>
      <c r="N2" s="66"/>
      <c r="O2" s="69" t="s">
        <v>40</v>
      </c>
      <c r="P2" s="66" t="s">
        <v>41</v>
      </c>
      <c r="Q2" s="70" t="s">
        <v>87</v>
      </c>
    </row>
    <row r="3" spans="1:19" ht="24.95" customHeight="1" x14ac:dyDescent="0.15">
      <c r="A3" s="66"/>
      <c r="B3" s="66"/>
      <c r="C3" s="66"/>
      <c r="D3" s="54" t="s">
        <v>42</v>
      </c>
      <c r="E3" s="55" t="s">
        <v>43</v>
      </c>
      <c r="F3" s="54" t="s">
        <v>8</v>
      </c>
      <c r="G3" s="54" t="s">
        <v>42</v>
      </c>
      <c r="H3" s="55" t="s">
        <v>43</v>
      </c>
      <c r="I3" s="54" t="s">
        <v>8</v>
      </c>
      <c r="J3" s="54" t="s">
        <v>42</v>
      </c>
      <c r="K3" s="55" t="s">
        <v>43</v>
      </c>
      <c r="L3" s="20" t="s">
        <v>8</v>
      </c>
      <c r="M3" s="54" t="s">
        <v>42</v>
      </c>
      <c r="N3" s="55" t="s">
        <v>43</v>
      </c>
      <c r="O3" s="69"/>
      <c r="P3" s="66"/>
      <c r="Q3" s="71"/>
    </row>
    <row r="4" spans="1:19" ht="120" customHeight="1" x14ac:dyDescent="0.15">
      <c r="A4" s="32">
        <v>1</v>
      </c>
      <c r="B4" s="32" t="s">
        <v>24</v>
      </c>
      <c r="C4" s="33">
        <v>20021701027</v>
      </c>
      <c r="D4" s="32">
        <v>86.8</v>
      </c>
      <c r="E4" s="34">
        <f t="shared" ref="E4" si="0">100*D4/MAX(D:D)</f>
        <v>97.747747747747752</v>
      </c>
      <c r="F4" s="50" t="s">
        <v>66</v>
      </c>
      <c r="G4" s="36">
        <v>25.25</v>
      </c>
      <c r="H4" s="37">
        <f t="shared" ref="H4" si="1">100*G4/MAX(G:G)</f>
        <v>94.924812030075188</v>
      </c>
      <c r="I4" s="50" t="s">
        <v>58</v>
      </c>
      <c r="J4" s="38">
        <v>6</v>
      </c>
      <c r="K4" s="37">
        <f t="shared" ref="K4" si="2">100*J4/MAX(J:J)</f>
        <v>100</v>
      </c>
      <c r="L4" s="50" t="s">
        <v>49</v>
      </c>
      <c r="M4" s="38">
        <v>5</v>
      </c>
      <c r="N4" s="37">
        <f t="shared" ref="N4" si="3">100*M4/MAX(M:M)</f>
        <v>6.024096385542169</v>
      </c>
      <c r="O4" s="39">
        <f t="shared" ref="O4" si="4">E4*0.4+H4*0.4+K4*0.1+N4*0.1</f>
        <v>87.671433549683414</v>
      </c>
      <c r="P4" s="33">
        <f t="shared" ref="P4" si="5">_xlfn.RANK.EQ(O4,O:O)</f>
        <v>1</v>
      </c>
      <c r="Q4" s="73" t="s">
        <v>92</v>
      </c>
    </row>
    <row r="5" spans="1:19" ht="120" customHeight="1" x14ac:dyDescent="0.15">
      <c r="A5" s="32">
        <v>2</v>
      </c>
      <c r="B5" s="32" t="s">
        <v>19</v>
      </c>
      <c r="C5" s="45" t="s">
        <v>20</v>
      </c>
      <c r="D5" s="47">
        <v>87.7</v>
      </c>
      <c r="E5" s="34">
        <f>100*D5/MAX(D:D)</f>
        <v>98.761261261261268</v>
      </c>
      <c r="F5" s="49" t="s">
        <v>86</v>
      </c>
      <c r="G5" s="47">
        <v>26.6</v>
      </c>
      <c r="H5" s="37">
        <f>100*G5/MAX(G:G)</f>
        <v>100</v>
      </c>
      <c r="I5" s="50" t="s">
        <v>56</v>
      </c>
      <c r="J5" s="47">
        <v>0</v>
      </c>
      <c r="K5" s="37">
        <f>100*J5/MAX(J:J)</f>
        <v>0</v>
      </c>
      <c r="L5" s="50"/>
      <c r="M5" s="47">
        <v>0</v>
      </c>
      <c r="N5" s="37">
        <f>100*M5/MAX(M:M)</f>
        <v>0</v>
      </c>
      <c r="O5" s="39">
        <f>E5*0.4+H5*0.4+K5*0.1+N5*0.1</f>
        <v>79.50450450450451</v>
      </c>
      <c r="P5" s="33">
        <f>_xlfn.RANK.EQ(O5,O:O)</f>
        <v>2</v>
      </c>
      <c r="Q5" s="73" t="s">
        <v>92</v>
      </c>
    </row>
    <row r="6" spans="1:19" ht="120" customHeight="1" x14ac:dyDescent="0.15">
      <c r="A6" s="32">
        <v>3</v>
      </c>
      <c r="B6" s="32" t="s">
        <v>9</v>
      </c>
      <c r="C6" s="33">
        <v>20021701008</v>
      </c>
      <c r="D6" s="32">
        <v>87.2</v>
      </c>
      <c r="E6" s="34">
        <f>100*D6/MAX(D:D)</f>
        <v>98.198198198198199</v>
      </c>
      <c r="F6" s="50" t="s">
        <v>75</v>
      </c>
      <c r="G6" s="36">
        <v>19</v>
      </c>
      <c r="H6" s="37">
        <f>100*G6/MAX(G:G)</f>
        <v>71.428571428571431</v>
      </c>
      <c r="I6" s="35"/>
      <c r="J6" s="38">
        <v>0</v>
      </c>
      <c r="K6" s="37">
        <f>100*J6/MAX(J:J)</f>
        <v>0</v>
      </c>
      <c r="L6" s="50" t="s">
        <v>76</v>
      </c>
      <c r="M6" s="38">
        <v>83</v>
      </c>
      <c r="N6" s="37">
        <f>100*M6/MAX(M:M)</f>
        <v>100</v>
      </c>
      <c r="O6" s="39">
        <f>E6*0.4+H6*0.4+K6*0.1+N6*0.1</f>
        <v>77.850707850707849</v>
      </c>
      <c r="P6" s="33">
        <f>_xlfn.RANK.EQ(O6,O:O)</f>
        <v>3</v>
      </c>
      <c r="Q6" s="72"/>
      <c r="S6" s="28" t="s">
        <v>13</v>
      </c>
    </row>
    <row r="7" spans="1:19" ht="120" customHeight="1" x14ac:dyDescent="0.15">
      <c r="A7" s="32">
        <v>4</v>
      </c>
      <c r="B7" s="32" t="s">
        <v>10</v>
      </c>
      <c r="C7" s="32">
        <v>20021701015</v>
      </c>
      <c r="D7" s="40">
        <v>88.8</v>
      </c>
      <c r="E7" s="34">
        <f>100*D7/MAX(D:D)</f>
        <v>100</v>
      </c>
      <c r="F7" s="51" t="s">
        <v>51</v>
      </c>
      <c r="G7" s="36">
        <v>21.25</v>
      </c>
      <c r="H7" s="37">
        <f>100*G7/MAX(G:G)</f>
        <v>79.887218045112775</v>
      </c>
      <c r="I7" s="41"/>
      <c r="J7" s="36">
        <v>0</v>
      </c>
      <c r="K7" s="37">
        <f>100*J7/MAX(J:J)</f>
        <v>0</v>
      </c>
      <c r="L7" s="51" t="s">
        <v>44</v>
      </c>
      <c r="M7" s="36">
        <v>6</v>
      </c>
      <c r="N7" s="37">
        <f>100*M7/MAX(M:M)</f>
        <v>7.2289156626506026</v>
      </c>
      <c r="O7" s="39">
        <f>E7*0.4+H7*0.4+K7*0.1+N7*0.1</f>
        <v>72.677778784310178</v>
      </c>
      <c r="P7" s="33">
        <f>_xlfn.RANK.EQ(O7,O:O)</f>
        <v>4</v>
      </c>
      <c r="Q7" s="72"/>
    </row>
    <row r="8" spans="1:19" ht="27.75" customHeight="1" x14ac:dyDescent="0.15">
      <c r="A8" s="7"/>
      <c r="B8" s="7"/>
      <c r="C8" s="7"/>
      <c r="D8" s="11"/>
      <c r="E8" s="8"/>
      <c r="F8" s="10"/>
      <c r="G8" s="10"/>
      <c r="H8" s="9"/>
      <c r="I8" s="10"/>
      <c r="J8" s="10"/>
      <c r="K8" s="9"/>
      <c r="L8" s="23"/>
      <c r="M8" s="10"/>
      <c r="N8" s="9"/>
      <c r="O8" s="22"/>
      <c r="P8" s="12"/>
    </row>
    <row r="9" spans="1:19" ht="27.75" customHeight="1" x14ac:dyDescent="0.15">
      <c r="A9" s="7"/>
      <c r="B9" s="7"/>
      <c r="C9" s="12"/>
      <c r="D9" s="7"/>
      <c r="E9" s="8"/>
      <c r="F9" s="7"/>
      <c r="G9" s="7"/>
      <c r="H9" s="9"/>
      <c r="I9" s="7"/>
      <c r="J9" s="7"/>
      <c r="K9" s="9"/>
      <c r="L9" s="24"/>
      <c r="M9" s="25"/>
      <c r="N9" s="9"/>
      <c r="O9" s="22"/>
      <c r="P9" s="12"/>
    </row>
    <row r="10" spans="1:19" s="1" customFormat="1" ht="27.75" customHeight="1" x14ac:dyDescent="0.15">
      <c r="A10" s="13"/>
      <c r="B10" s="13"/>
      <c r="C10" s="14"/>
      <c r="D10" s="13"/>
      <c r="E10" s="15"/>
      <c r="F10" s="13"/>
      <c r="G10" s="13"/>
      <c r="H10" s="15"/>
      <c r="I10" s="13"/>
      <c r="J10" s="13"/>
      <c r="K10" s="15"/>
      <c r="L10" s="26"/>
      <c r="M10" s="16"/>
      <c r="N10" s="18"/>
      <c r="O10" s="18"/>
      <c r="P10" s="14"/>
    </row>
    <row r="11" spans="1:19" s="1" customFormat="1" ht="27.75" customHeight="1" x14ac:dyDescent="0.15">
      <c r="A11" s="13"/>
      <c r="B11" s="13"/>
      <c r="C11" s="14"/>
      <c r="D11" s="16"/>
      <c r="E11" s="15"/>
      <c r="F11" s="17"/>
      <c r="G11" s="17"/>
      <c r="H11" s="18"/>
      <c r="I11" s="16"/>
      <c r="J11" s="16"/>
      <c r="K11" s="18"/>
      <c r="L11" s="27"/>
      <c r="M11" s="17"/>
      <c r="N11" s="18"/>
      <c r="O11" s="18"/>
      <c r="P11" s="14"/>
    </row>
    <row r="12" spans="1:19" s="1" customFormat="1" ht="27.75" customHeight="1" x14ac:dyDescent="0.15">
      <c r="A12" s="13"/>
      <c r="B12" s="13"/>
      <c r="C12" s="14"/>
      <c r="D12" s="13"/>
      <c r="E12" s="15"/>
      <c r="F12" s="19"/>
      <c r="G12" s="19"/>
      <c r="H12" s="15"/>
      <c r="I12" s="19"/>
      <c r="J12" s="13"/>
      <c r="K12" s="15"/>
      <c r="L12" s="26"/>
      <c r="M12" s="16"/>
      <c r="N12" s="18"/>
      <c r="O12" s="18"/>
      <c r="P12" s="14"/>
    </row>
    <row r="13" spans="1:19" ht="120" customHeight="1" x14ac:dyDescent="0.15"/>
    <row r="14" spans="1:19" ht="120" customHeight="1" x14ac:dyDescent="0.15"/>
    <row r="15" spans="1:19" ht="120" customHeight="1" x14ac:dyDescent="0.15"/>
    <row r="16" spans="1:19" ht="120" customHeight="1" x14ac:dyDescent="0.15"/>
    <row r="17" ht="120" customHeight="1" x14ac:dyDescent="0.15"/>
    <row r="18" ht="120" customHeight="1" x14ac:dyDescent="0.15"/>
    <row r="19" ht="120" customHeight="1" x14ac:dyDescent="0.15"/>
  </sheetData>
  <autoFilter ref="A3:P12"/>
  <sortState ref="A5:P7">
    <sortCondition ref="A4"/>
  </sortState>
  <mergeCells count="11">
    <mergeCell ref="Q2:Q3"/>
    <mergeCell ref="A1:P1"/>
    <mergeCell ref="D2:E2"/>
    <mergeCell ref="F2:H2"/>
    <mergeCell ref="I2:K2"/>
    <mergeCell ref="L2:N2"/>
    <mergeCell ref="A2:A3"/>
    <mergeCell ref="B2:B3"/>
    <mergeCell ref="C2:C3"/>
    <mergeCell ref="O2:O3"/>
    <mergeCell ref="P2:P3"/>
  </mergeCells>
  <phoneticPr fontId="12" type="noConversion"/>
  <conditionalFormatting sqref="E2:E3 E8:E1048576">
    <cfRule type="cellIs" dxfId="23" priority="62" operator="equal">
      <formula>40</formula>
    </cfRule>
  </conditionalFormatting>
  <conditionalFormatting sqref="H2:H3 H8:H1048576">
    <cfRule type="cellIs" dxfId="22" priority="61" operator="equal">
      <formula>40</formula>
    </cfRule>
  </conditionalFormatting>
  <conditionalFormatting sqref="K2:K3 K8:K1048576 N2:N3 N8:N1048576">
    <cfRule type="cellIs" dxfId="21" priority="60" operator="equal">
      <formula>10</formula>
    </cfRule>
  </conditionalFormatting>
  <conditionalFormatting sqref="N4">
    <cfRule type="cellIs" dxfId="20" priority="10" operator="equal">
      <formula>10</formula>
    </cfRule>
  </conditionalFormatting>
  <conditionalFormatting sqref="H6 E6">
    <cfRule type="cellIs" dxfId="19" priority="5" operator="equal">
      <formula>40</formula>
    </cfRule>
  </conditionalFormatting>
  <conditionalFormatting sqref="H4 E4">
    <cfRule type="cellIs" dxfId="18" priority="11" operator="equal">
      <formula>40</formula>
    </cfRule>
  </conditionalFormatting>
  <conditionalFormatting sqref="K7">
    <cfRule type="cellIs" dxfId="17" priority="3" operator="equal">
      <formula>10</formula>
    </cfRule>
  </conditionalFormatting>
  <conditionalFormatting sqref="N7">
    <cfRule type="cellIs" dxfId="16" priority="1" operator="equal">
      <formula>10</formula>
    </cfRule>
  </conditionalFormatting>
  <conditionalFormatting sqref="H7 E7">
    <cfRule type="cellIs" dxfId="15" priority="2" operator="equal">
      <formula>40</formula>
    </cfRule>
  </conditionalFormatting>
  <conditionalFormatting sqref="K4">
    <cfRule type="cellIs" dxfId="14" priority="12" operator="equal">
      <formula>10</formula>
    </cfRule>
  </conditionalFormatting>
  <conditionalFormatting sqref="K5">
    <cfRule type="cellIs" dxfId="13" priority="9" operator="equal">
      <formula>10</formula>
    </cfRule>
  </conditionalFormatting>
  <conditionalFormatting sqref="N5">
    <cfRule type="cellIs" dxfId="12" priority="7" operator="equal">
      <formula>10</formula>
    </cfRule>
  </conditionalFormatting>
  <conditionalFormatting sqref="H5 E5">
    <cfRule type="cellIs" dxfId="11" priority="8" operator="equal">
      <formula>40</formula>
    </cfRule>
  </conditionalFormatting>
  <conditionalFormatting sqref="K6">
    <cfRule type="cellIs" dxfId="10" priority="6" operator="equal">
      <formula>10</formula>
    </cfRule>
  </conditionalFormatting>
  <conditionalFormatting sqref="N6">
    <cfRule type="cellIs" dxfId="9" priority="4" operator="equal">
      <formula>10</formula>
    </cfRule>
  </conditionalFormatting>
  <printOptions verticalCentered="1"/>
  <pageMargins left="0.33" right="0.31" top="0.35" bottom="0.34" header="0.21" footer="0.17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topLeftCell="E1" workbookViewId="0">
      <selection activeCell="Q5" sqref="Q5"/>
    </sheetView>
  </sheetViews>
  <sheetFormatPr defaultRowHeight="13.5" x14ac:dyDescent="0.15"/>
  <cols>
    <col min="2" max="2" width="7.625" customWidth="1"/>
    <col min="3" max="3" width="10.75" customWidth="1"/>
    <col min="4" max="5" width="7.625" customWidth="1"/>
    <col min="6" max="6" width="50.625" customWidth="1"/>
    <col min="7" max="8" width="7.625" customWidth="1"/>
    <col min="9" max="9" width="30.625" customWidth="1"/>
    <col min="10" max="11" width="7.625" customWidth="1"/>
    <col min="12" max="12" width="30.625" customWidth="1"/>
    <col min="13" max="15" width="7.625" customWidth="1"/>
    <col min="16" max="16" width="5.625" customWidth="1"/>
  </cols>
  <sheetData>
    <row r="1" spans="1:17" ht="20.25" x14ac:dyDescent="0.15">
      <c r="A1" s="65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ht="30" customHeight="1" x14ac:dyDescent="0.15">
      <c r="A2" s="66" t="s">
        <v>1</v>
      </c>
      <c r="B2" s="66" t="s">
        <v>2</v>
      </c>
      <c r="C2" s="66" t="s">
        <v>3</v>
      </c>
      <c r="D2" s="66" t="s">
        <v>4</v>
      </c>
      <c r="E2" s="66"/>
      <c r="F2" s="66" t="s">
        <v>5</v>
      </c>
      <c r="G2" s="66"/>
      <c r="H2" s="66"/>
      <c r="I2" s="66" t="s">
        <v>6</v>
      </c>
      <c r="J2" s="66"/>
      <c r="K2" s="66"/>
      <c r="L2" s="66" t="s">
        <v>7</v>
      </c>
      <c r="M2" s="66"/>
      <c r="N2" s="66"/>
      <c r="O2" s="69" t="s">
        <v>40</v>
      </c>
      <c r="P2" s="66" t="s">
        <v>41</v>
      </c>
      <c r="Q2" s="70" t="s">
        <v>87</v>
      </c>
    </row>
    <row r="3" spans="1:17" ht="30" customHeight="1" x14ac:dyDescent="0.15">
      <c r="A3" s="66"/>
      <c r="B3" s="66"/>
      <c r="C3" s="66"/>
      <c r="D3" s="54" t="s">
        <v>42</v>
      </c>
      <c r="E3" s="55" t="s">
        <v>43</v>
      </c>
      <c r="F3" s="54" t="s">
        <v>8</v>
      </c>
      <c r="G3" s="54" t="s">
        <v>42</v>
      </c>
      <c r="H3" s="55" t="s">
        <v>43</v>
      </c>
      <c r="I3" s="54" t="s">
        <v>8</v>
      </c>
      <c r="J3" s="54" t="s">
        <v>42</v>
      </c>
      <c r="K3" s="55" t="s">
        <v>43</v>
      </c>
      <c r="L3" s="54" t="s">
        <v>8</v>
      </c>
      <c r="M3" s="54" t="s">
        <v>42</v>
      </c>
      <c r="N3" s="55" t="s">
        <v>43</v>
      </c>
      <c r="O3" s="69"/>
      <c r="P3" s="66"/>
      <c r="Q3" s="71"/>
    </row>
    <row r="4" spans="1:17" ht="96" x14ac:dyDescent="0.15">
      <c r="A4" s="32">
        <v>2</v>
      </c>
      <c r="B4" s="32" t="s">
        <v>9</v>
      </c>
      <c r="C4" s="33">
        <v>20021701008</v>
      </c>
      <c r="D4" s="32">
        <v>87.2</v>
      </c>
      <c r="E4" s="34">
        <f>100*D4/MAX(D:D)</f>
        <v>98.198198198198199</v>
      </c>
      <c r="F4" s="50" t="s">
        <v>75</v>
      </c>
      <c r="G4" s="36">
        <v>19</v>
      </c>
      <c r="H4" s="37">
        <f>100*G4/MAX(G:G)</f>
        <v>89.411764705882348</v>
      </c>
      <c r="I4" s="35"/>
      <c r="J4" s="38">
        <v>0</v>
      </c>
      <c r="K4" s="37">
        <v>0</v>
      </c>
      <c r="L4" s="50" t="s">
        <v>76</v>
      </c>
      <c r="M4" s="38">
        <v>83</v>
      </c>
      <c r="N4" s="37">
        <f>100*M4/MAX(M:M)</f>
        <v>100</v>
      </c>
      <c r="O4" s="39">
        <f>E4*0.3+H4*0.3+K4*0.2+N4*0.2</f>
        <v>76.282988871224163</v>
      </c>
      <c r="P4" s="33">
        <f>_xlfn.RANK.EQ(O4,O:O)</f>
        <v>1</v>
      </c>
      <c r="Q4" s="73" t="s">
        <v>93</v>
      </c>
    </row>
    <row r="5" spans="1:17" ht="99.95" customHeight="1" x14ac:dyDescent="0.15">
      <c r="A5" s="32">
        <v>1</v>
      </c>
      <c r="B5" s="32" t="s">
        <v>10</v>
      </c>
      <c r="C5" s="32">
        <v>20021701015</v>
      </c>
      <c r="D5" s="40">
        <v>88.8</v>
      </c>
      <c r="E5" s="34">
        <f>100*D5/MAX(D:D)</f>
        <v>100</v>
      </c>
      <c r="F5" s="51" t="s">
        <v>51</v>
      </c>
      <c r="G5" s="36">
        <v>21.25</v>
      </c>
      <c r="H5" s="37">
        <f>100*G5/MAX(G:G)</f>
        <v>100</v>
      </c>
      <c r="I5" s="41"/>
      <c r="J5" s="36">
        <v>0</v>
      </c>
      <c r="K5" s="37">
        <v>0</v>
      </c>
      <c r="L5" s="51" t="s">
        <v>44</v>
      </c>
      <c r="M5" s="36">
        <v>6</v>
      </c>
      <c r="N5" s="37">
        <f>100*M5/MAX(M:M)</f>
        <v>7.2289156626506026</v>
      </c>
      <c r="O5" s="39">
        <f>E5*0.3+H5*0.3+K5*0.2+N5*0.2</f>
        <v>61.445783132530124</v>
      </c>
      <c r="P5" s="33">
        <f>_xlfn.RANK.EQ(O5,O:O)</f>
        <v>2</v>
      </c>
      <c r="Q5" s="73" t="s">
        <v>93</v>
      </c>
    </row>
  </sheetData>
  <sortState ref="A4:P5">
    <sortCondition ref="A4"/>
  </sortState>
  <mergeCells count="11">
    <mergeCell ref="Q2:Q3"/>
    <mergeCell ref="A1:P1"/>
    <mergeCell ref="A2:A3"/>
    <mergeCell ref="B2:B3"/>
    <mergeCell ref="C2:C3"/>
    <mergeCell ref="D2:E2"/>
    <mergeCell ref="F2:H2"/>
    <mergeCell ref="I2:K2"/>
    <mergeCell ref="L2:N2"/>
    <mergeCell ref="O2:O3"/>
    <mergeCell ref="P2:P3"/>
  </mergeCells>
  <phoneticPr fontId="12" type="noConversion"/>
  <conditionalFormatting sqref="E2:E3">
    <cfRule type="cellIs" dxfId="8" priority="21" operator="equal">
      <formula>40</formula>
    </cfRule>
  </conditionalFormatting>
  <conditionalFormatting sqref="H2:H3">
    <cfRule type="cellIs" dxfId="7" priority="20" operator="equal">
      <formula>40</formula>
    </cfRule>
  </conditionalFormatting>
  <conditionalFormatting sqref="K2:K3 N2:N3">
    <cfRule type="cellIs" dxfId="6" priority="19" operator="equal">
      <formula>10</formula>
    </cfRule>
  </conditionalFormatting>
  <conditionalFormatting sqref="K4">
    <cfRule type="cellIs" dxfId="5" priority="6" operator="equal">
      <formula>10</formula>
    </cfRule>
  </conditionalFormatting>
  <conditionalFormatting sqref="N4">
    <cfRule type="cellIs" dxfId="4" priority="4" operator="equal">
      <formula>10</formula>
    </cfRule>
  </conditionalFormatting>
  <conditionalFormatting sqref="H4 E4">
    <cfRule type="cellIs" dxfId="3" priority="5" operator="equal">
      <formula>40</formula>
    </cfRule>
  </conditionalFormatting>
  <conditionalFormatting sqref="K5">
    <cfRule type="cellIs" dxfId="2" priority="3" operator="equal">
      <formula>10</formula>
    </cfRule>
  </conditionalFormatting>
  <conditionalFormatting sqref="N5">
    <cfRule type="cellIs" dxfId="1" priority="1" operator="equal">
      <formula>10</formula>
    </cfRule>
  </conditionalFormatting>
  <conditionalFormatting sqref="H5 E5">
    <cfRule type="cellIs" dxfId="0" priority="2" operator="equal">
      <formula>40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2020-10-10T08:58:00Z</cp:lastPrinted>
  <dcterms:created xsi:type="dcterms:W3CDTF">2020-09-16T02:54:00Z</dcterms:created>
  <dcterms:modified xsi:type="dcterms:W3CDTF">2021-09-09T08:39:54Z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C2D797B724684205B15B222A44DF22DB</vt:lpwstr>
  </property>
</Properties>
</file>